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7710" windowWidth="2544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R9" i="1" l="1"/>
  <c r="R10" i="1"/>
  <c r="R11" i="1"/>
  <c r="R8" i="1"/>
  <c r="U12" i="1" l="1"/>
  <c r="Q9" i="1" l="1"/>
  <c r="Q10" i="1"/>
  <c r="Q11" i="1"/>
  <c r="Q8" i="1"/>
  <c r="O9" i="1"/>
  <c r="O10" i="1"/>
  <c r="O11" i="1"/>
  <c r="O8" i="1"/>
  <c r="N9" i="1"/>
  <c r="N10" i="1"/>
  <c r="N11" i="1"/>
  <c r="N8" i="1"/>
  <c r="L12" i="1" l="1"/>
  <c r="K12" i="1"/>
  <c r="J12" i="1"/>
  <c r="I12" i="1"/>
  <c r="H12" i="1"/>
  <c r="G12" i="1"/>
  <c r="F12" i="1"/>
  <c r="E12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<sst xmlns="http://schemas.openxmlformats.org/spreadsheetml/2006/main" count="51" uniqueCount="36">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</sst>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36" fillId="0" borderId="0">
      <alignment horizontal="left"/>
    </xf>
    <xf numFmtId="0" fontId="37" fillId="0" borderId="0">
      <alignment horizontal="left" indent="1"/>
    </xf>
    <xf numFmtId="0" fontId="35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35" fillId="0" borderId="0">
      <alignment horizontal="left" vertical="top" wrapText="1" indent="2"/>
    </xf>
    <xf numFmtId="0" fontId="8" fillId="0" borderId="0"/>
    <xf numFmtId="0" fontId="1" fillId="0" borderId="0"/>
    <xf numFmtId="0" fontId="1" fillId="12" borderId="19" applyNumberFormat="0" applyFont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35" fillId="0" borderId="0">
      <alignment horizontal="left" wrapText="1" indent="1"/>
    </xf>
  </cellStyleXfs>
  <cellXfs count="51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6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dentedPlain" xfId="46"/>
    <cellStyle name="IndentedPlain 2" xfId="47"/>
    <cellStyle name="IndentedPlain 2 2" xfId="48"/>
    <cellStyle name="IndentedPlain 2 3" xfId="49"/>
    <cellStyle name="IndentedPlain 3" xfId="50"/>
    <cellStyle name="IndentedPlain 4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3" xfId="53"/>
    <cellStyle name="Normal 4" xfId="43"/>
    <cellStyle name="Normal_TemplateDownload" xfId="2"/>
    <cellStyle name="Note 2" xfId="54"/>
    <cellStyle name="Output" xfId="12" builtinId="21" customBuiltin="1"/>
    <cellStyle name="Percent" xfId="1" builtinId="5"/>
    <cellStyle name="Percent 2" xfId="56"/>
    <cellStyle name="Percent 2 2" xfId="57"/>
    <cellStyle name="Percent 2 3" xfId="58"/>
    <cellStyle name="Percent 3" xfId="59"/>
    <cellStyle name="Percent 4" xfId="60"/>
    <cellStyle name="Percent 5" xfId="61"/>
    <cellStyle name="Percent 6" xfId="55"/>
    <cellStyle name="Plain" xfId="62"/>
    <cellStyle name="Plain 2" xfId="63"/>
    <cellStyle name="Plain 2 2" xfId="64"/>
    <cellStyle name="Plain 2 3" xfId="65"/>
    <cellStyle name="Plain 3" xfId="66"/>
    <cellStyle name="Plain 4" xfId="67"/>
    <cellStyle name="Title" xfId="3" builtinId="15" customBuiltin="1"/>
    <cellStyle name="Total" xfId="18" builtinId="25" customBuiltin="1"/>
    <cellStyle name="Warning Text" xfId="16" builtinId="11" customBuiltin="1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abSelected="1" zoomScale="90" zoomScaleNormal="90" workbookViewId="0">
      <selection activeCell="D11" sqref="D11"/>
    </sheetView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22" width="9.140625" style="17"/>
    <col min="23" max="23" width="42" style="17" customWidth="1"/>
    <col min="24" max="16384" width="9.140625" style="17"/>
  </cols>
  <sheetData>
    <row r="1" spans="1:23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3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3" ht="18" x14ac:dyDescent="0.25">
      <c r="A3" s="18" t="s">
        <v>5</v>
      </c>
      <c r="B3" s="34">
        <v>42461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3" ht="23.25" x14ac:dyDescent="0.25">
      <c r="A4" s="24"/>
      <c r="M4" s="6"/>
      <c r="P4" s="15"/>
    </row>
    <row r="5" spans="1:23" x14ac:dyDescent="0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  <c r="W5" s="26"/>
    </row>
    <row r="6" spans="1:23" ht="25.5" x14ac:dyDescent="0.2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3" ht="63.75" x14ac:dyDescent="0.2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6" t="s">
        <v>31</v>
      </c>
      <c r="U7" s="35" t="s">
        <v>32</v>
      </c>
    </row>
    <row r="8" spans="1:23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7">
        <v>956.5</v>
      </c>
      <c r="F8" s="37">
        <v>959.6</v>
      </c>
      <c r="G8" s="37">
        <v>1026</v>
      </c>
      <c r="H8" s="37">
        <v>1062</v>
      </c>
      <c r="I8" s="37">
        <v>620</v>
      </c>
      <c r="J8" s="37">
        <v>620</v>
      </c>
      <c r="K8" s="37">
        <v>280</v>
      </c>
      <c r="L8" s="37">
        <v>280</v>
      </c>
      <c r="M8" s="6"/>
      <c r="N8" s="13">
        <f>IF(E8=0,"-",F8/E8)</f>
        <v>1.003240982749608</v>
      </c>
      <c r="O8" s="14">
        <f>IF(G8=0,"-",H8/G8)</f>
        <v>1.0350877192982457</v>
      </c>
      <c r="P8" s="15"/>
      <c r="Q8" s="13">
        <f>IF(I8=0,"-",J8/I8)</f>
        <v>1</v>
      </c>
      <c r="R8" s="14">
        <f>IFERROR(L8/K8,"-")</f>
        <v>1</v>
      </c>
      <c r="T8" s="25">
        <v>16</v>
      </c>
      <c r="U8" s="25">
        <v>14.8</v>
      </c>
      <c r="V8" s="26"/>
    </row>
    <row r="9" spans="1:23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7">
        <v>1360</v>
      </c>
      <c r="F9" s="37">
        <v>1322.5</v>
      </c>
      <c r="G9" s="37">
        <v>1053.5</v>
      </c>
      <c r="H9" s="37">
        <v>1457.3</v>
      </c>
      <c r="I9" s="37">
        <v>600</v>
      </c>
      <c r="J9" s="37">
        <v>600</v>
      </c>
      <c r="K9" s="37">
        <v>600</v>
      </c>
      <c r="L9" s="37">
        <v>870</v>
      </c>
      <c r="M9" s="6"/>
      <c r="N9" s="13">
        <f>IF(E9=0,"-",F9/E9)</f>
        <v>0.97242647058823528</v>
      </c>
      <c r="O9" s="14">
        <f>IF(G9=0,"-",H9/G9)</f>
        <v>1.3832937826293308</v>
      </c>
      <c r="P9" s="15"/>
      <c r="Q9" s="13">
        <f>IF(I9=0,"-",J9/I9)</f>
        <v>1</v>
      </c>
      <c r="R9" s="14">
        <f>IFERROR(L9/K9,"-")</f>
        <v>1.45</v>
      </c>
      <c r="T9" s="25">
        <v>24</v>
      </c>
      <c r="U9" s="25">
        <v>23</v>
      </c>
      <c r="V9" s="26"/>
    </row>
    <row r="10" spans="1:23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7">
        <v>2069.1</v>
      </c>
      <c r="F10" s="37">
        <v>1997.3</v>
      </c>
      <c r="G10" s="37">
        <v>1247.5</v>
      </c>
      <c r="H10" s="37">
        <v>1329.3</v>
      </c>
      <c r="I10" s="37">
        <v>920</v>
      </c>
      <c r="J10" s="37">
        <v>920</v>
      </c>
      <c r="K10" s="37">
        <v>580</v>
      </c>
      <c r="L10" s="37">
        <v>580</v>
      </c>
      <c r="M10" s="6"/>
      <c r="N10" s="13">
        <f>IF(E10=0,"-",F10/E10)</f>
        <v>0.96529892223672131</v>
      </c>
      <c r="O10" s="14">
        <f>IF(G10=0,"-",H10/G10)</f>
        <v>1.0655711422845691</v>
      </c>
      <c r="P10" s="15"/>
      <c r="Q10" s="13">
        <f>IF(I10=0,"-",J10/I10)</f>
        <v>1</v>
      </c>
      <c r="R10" s="14">
        <f>IFERROR(L10/K10,"-")</f>
        <v>1</v>
      </c>
      <c r="T10" s="25">
        <v>32</v>
      </c>
      <c r="U10" s="25">
        <v>30.83</v>
      </c>
      <c r="V10" s="26"/>
      <c r="W10" s="26"/>
    </row>
    <row r="11" spans="1:23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7">
        <v>1279.5</v>
      </c>
      <c r="F11" s="37">
        <v>1245.5</v>
      </c>
      <c r="G11" s="37">
        <v>1123</v>
      </c>
      <c r="H11" s="37">
        <v>1162</v>
      </c>
      <c r="I11" s="37">
        <v>645.5</v>
      </c>
      <c r="J11" s="37">
        <v>658</v>
      </c>
      <c r="K11" s="37">
        <v>536</v>
      </c>
      <c r="L11" s="37">
        <v>707</v>
      </c>
      <c r="M11" s="6"/>
      <c r="N11" s="13">
        <f>IF(E11=0,"-",F11/E11)</f>
        <v>0.97342711996873776</v>
      </c>
      <c r="O11" s="14">
        <f>IF(G11=0,"-",H11/G11)</f>
        <v>1.0347284060552093</v>
      </c>
      <c r="P11" s="15"/>
      <c r="Q11" s="13">
        <f>IF(I11=0,"-",J11/I11)</f>
        <v>1.0193648334624321</v>
      </c>
      <c r="R11" s="14">
        <f>IFERROR(L11/K11,"-")</f>
        <v>1.3190298507462686</v>
      </c>
      <c r="T11" s="25">
        <v>25</v>
      </c>
      <c r="U11" s="25">
        <v>24.4</v>
      </c>
      <c r="V11" s="26"/>
    </row>
    <row r="12" spans="1:23" ht="15.75" thickBot="1" x14ac:dyDescent="0.3">
      <c r="A12" s="27"/>
      <c r="B12" s="27"/>
      <c r="C12" s="27"/>
      <c r="D12" s="27"/>
      <c r="E12" s="28">
        <f t="shared" ref="E12:L12" si="0">SUM(E8:E11)</f>
        <v>5665.1</v>
      </c>
      <c r="F12" s="28">
        <f t="shared" si="0"/>
        <v>5524.9</v>
      </c>
      <c r="G12" s="28">
        <f t="shared" si="0"/>
        <v>4450</v>
      </c>
      <c r="H12" s="28">
        <f t="shared" si="0"/>
        <v>5010.6000000000004</v>
      </c>
      <c r="I12" s="28">
        <f t="shared" si="0"/>
        <v>2785.5</v>
      </c>
      <c r="J12" s="28">
        <f t="shared" si="0"/>
        <v>2798</v>
      </c>
      <c r="K12" s="28">
        <f t="shared" si="0"/>
        <v>1996</v>
      </c>
      <c r="L12" s="28">
        <f t="shared" si="0"/>
        <v>2437</v>
      </c>
      <c r="M12" s="6"/>
      <c r="N12" s="29">
        <f t="shared" ref="N12" si="1">F12/E12</f>
        <v>0.97525198143016001</v>
      </c>
      <c r="O12" s="30">
        <f t="shared" ref="O12" si="2">H12/G12</f>
        <v>1.1259775280898878</v>
      </c>
      <c r="P12" s="15"/>
      <c r="Q12" s="29">
        <f t="shared" ref="Q12" si="3">J12/I12</f>
        <v>1.0044875246813858</v>
      </c>
      <c r="R12" s="30">
        <f t="shared" ref="R12" si="4">L12/K12</f>
        <v>1.220941883767535</v>
      </c>
      <c r="T12" s="31">
        <f>AVERAGE(T8:T11)</f>
        <v>24.25</v>
      </c>
      <c r="U12" s="31">
        <f>AVERAGE(U8:U11)</f>
        <v>23.2575</v>
      </c>
      <c r="V12" s="26"/>
    </row>
    <row r="13" spans="1:23" ht="15.75" thickBot="1" x14ac:dyDescent="0.3">
      <c r="N13" s="47" t="s">
        <v>29</v>
      </c>
      <c r="O13" s="48"/>
      <c r="P13" s="48"/>
      <c r="Q13" s="49"/>
      <c r="R13" s="32">
        <f>(F12+H12+J12+L12)/(E12+G12+I12+K12)</f>
        <v>1.0586643932172441</v>
      </c>
      <c r="T13" s="33"/>
      <c r="U13" s="33"/>
    </row>
  </sheetData>
  <mergeCells count="16">
    <mergeCell ref="A5:B5"/>
    <mergeCell ref="A6:B6"/>
    <mergeCell ref="C6:C7"/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Panayi Chris</cp:lastModifiedBy>
  <cp:lastPrinted>2015-03-04T09:36:41Z</cp:lastPrinted>
  <dcterms:created xsi:type="dcterms:W3CDTF">2014-06-05T16:44:24Z</dcterms:created>
  <dcterms:modified xsi:type="dcterms:W3CDTF">2016-05-05T08:52:39Z</dcterms:modified>
</cp:coreProperties>
</file>