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7710" windowWidth="2544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R9" i="1" l="1"/>
  <c r="R10" i="1"/>
  <c r="R11" i="1"/>
  <c r="R8" i="1"/>
  <c r="U12" i="1" l="1"/>
  <c r="Q9" i="1" l="1"/>
  <c r="Q10" i="1"/>
  <c r="Q11" i="1"/>
  <c r="Q8" i="1"/>
  <c r="O9" i="1"/>
  <c r="O10" i="1"/>
  <c r="O11" i="1"/>
  <c r="O8" i="1"/>
  <c r="N9" i="1"/>
  <c r="N10" i="1"/>
  <c r="N11" i="1"/>
  <c r="N8" i="1"/>
  <c r="L12" i="1" l="1"/>
  <c r="K12" i="1"/>
  <c r="J12" i="1"/>
  <c r="I12" i="1"/>
  <c r="H12" i="1"/>
  <c r="G12" i="1"/>
  <c r="F12" i="1"/>
  <c r="E12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<sst xmlns="http://schemas.openxmlformats.org/spreadsheetml/2006/main" count="51" uniqueCount="36">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</sst>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36" fillId="0" borderId="0">
      <alignment horizontal="left"/>
    </xf>
    <xf numFmtId="0" fontId="37" fillId="0" borderId="0">
      <alignment horizontal="left" indent="1"/>
    </xf>
    <xf numFmtId="0" fontId="35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35" fillId="0" borderId="0">
      <alignment horizontal="left" vertical="top" wrapText="1" indent="2"/>
    </xf>
    <xf numFmtId="0" fontId="8" fillId="0" borderId="0"/>
    <xf numFmtId="0" fontId="1" fillId="0" borderId="0"/>
    <xf numFmtId="0" fontId="1" fillId="12" borderId="19" applyNumberFormat="0" applyFont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35" fillId="0" borderId="0">
      <alignment horizontal="left" wrapText="1" indent="1"/>
    </xf>
  </cellStyleXfs>
  <cellXfs count="52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6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dentedPlain" xfId="46"/>
    <cellStyle name="IndentedPlain 2" xfId="47"/>
    <cellStyle name="IndentedPlain 2 2" xfId="48"/>
    <cellStyle name="IndentedPlain 2 3" xfId="49"/>
    <cellStyle name="IndentedPlain 3" xfId="50"/>
    <cellStyle name="IndentedPlain 4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3" xfId="53"/>
    <cellStyle name="Normal 4" xfId="43"/>
    <cellStyle name="Normal_TemplateDownload" xfId="2"/>
    <cellStyle name="Note 2" xfId="54"/>
    <cellStyle name="Output" xfId="12" builtinId="21" customBuiltin="1"/>
    <cellStyle name="Percent" xfId="1" builtinId="5"/>
    <cellStyle name="Percent 2" xfId="56"/>
    <cellStyle name="Percent 2 2" xfId="57"/>
    <cellStyle name="Percent 2 3" xfId="58"/>
    <cellStyle name="Percent 3" xfId="59"/>
    <cellStyle name="Percent 4" xfId="60"/>
    <cellStyle name="Percent 5" xfId="61"/>
    <cellStyle name="Percent 6" xfId="55"/>
    <cellStyle name="Plain" xfId="62"/>
    <cellStyle name="Plain 2" xfId="63"/>
    <cellStyle name="Plain 2 2" xfId="64"/>
    <cellStyle name="Plain 2 3" xfId="65"/>
    <cellStyle name="Plain 3" xfId="66"/>
    <cellStyle name="Plain 4" xfId="67"/>
    <cellStyle name="Title" xfId="3" builtinId="15" customBuiltin="1"/>
    <cellStyle name="Total" xfId="18" builtinId="25" customBuiltin="1"/>
    <cellStyle name="Warning Text" xfId="16" builtinId="11" customBuiltin="1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abSelected="1" zoomScale="90" zoomScaleNormal="90" workbookViewId="0">
      <selection activeCell="B16" sqref="B16"/>
    </sheetView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22" width="9.140625" style="17"/>
    <col min="23" max="23" width="42" style="17" customWidth="1"/>
    <col min="24" max="16384" width="9.140625" style="17"/>
  </cols>
  <sheetData>
    <row r="1" spans="1:23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3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3" ht="18" x14ac:dyDescent="0.25">
      <c r="A3" s="18" t="s">
        <v>5</v>
      </c>
      <c r="B3" s="34">
        <v>42309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3" ht="23.25" x14ac:dyDescent="0.25">
      <c r="A4" s="24"/>
      <c r="M4" s="6"/>
      <c r="P4" s="15"/>
    </row>
    <row r="5" spans="1:23" x14ac:dyDescent="0.25">
      <c r="A5" s="51" t="s">
        <v>6</v>
      </c>
      <c r="B5" s="51"/>
      <c r="C5" s="2"/>
      <c r="D5" s="2"/>
      <c r="E5" s="46" t="s">
        <v>7</v>
      </c>
      <c r="F5" s="47"/>
      <c r="G5" s="47"/>
      <c r="H5" s="48"/>
      <c r="I5" s="46" t="s">
        <v>8</v>
      </c>
      <c r="J5" s="47"/>
      <c r="K5" s="47"/>
      <c r="L5" s="48"/>
      <c r="M5" s="6"/>
      <c r="N5" s="49" t="s">
        <v>7</v>
      </c>
      <c r="O5" s="50"/>
      <c r="P5" s="15"/>
      <c r="Q5" s="49" t="s">
        <v>8</v>
      </c>
      <c r="R5" s="50"/>
      <c r="W5" s="26"/>
    </row>
    <row r="6" spans="1:23" ht="25.5" x14ac:dyDescent="0.25">
      <c r="A6" s="42" t="s">
        <v>9</v>
      </c>
      <c r="B6" s="43"/>
      <c r="C6" s="44" t="s">
        <v>10</v>
      </c>
      <c r="D6" s="5" t="s">
        <v>11</v>
      </c>
      <c r="E6" s="42" t="s">
        <v>12</v>
      </c>
      <c r="F6" s="43"/>
      <c r="G6" s="42" t="s">
        <v>13</v>
      </c>
      <c r="H6" s="43"/>
      <c r="I6" s="42" t="s">
        <v>12</v>
      </c>
      <c r="J6" s="43"/>
      <c r="K6" s="42" t="s">
        <v>13</v>
      </c>
      <c r="L6" s="43"/>
      <c r="M6" s="6"/>
      <c r="N6" s="44" t="s">
        <v>24</v>
      </c>
      <c r="O6" s="44" t="s">
        <v>14</v>
      </c>
      <c r="P6" s="15"/>
      <c r="Q6" s="44" t="s">
        <v>24</v>
      </c>
      <c r="R6" s="44" t="s">
        <v>14</v>
      </c>
    </row>
    <row r="7" spans="1:23" ht="63.75" x14ac:dyDescent="0.25">
      <c r="A7" s="8"/>
      <c r="B7" s="8" t="s">
        <v>15</v>
      </c>
      <c r="C7" s="45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5"/>
      <c r="O7" s="45"/>
      <c r="P7" s="15"/>
      <c r="Q7" s="45"/>
      <c r="R7" s="45"/>
      <c r="T7" s="37" t="s">
        <v>31</v>
      </c>
      <c r="U7" s="36" t="s">
        <v>32</v>
      </c>
    </row>
    <row r="8" spans="1:23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8">
        <v>846.5</v>
      </c>
      <c r="F8" s="38">
        <v>831.5</v>
      </c>
      <c r="G8" s="38">
        <v>1005</v>
      </c>
      <c r="H8" s="38">
        <v>991</v>
      </c>
      <c r="I8" s="38">
        <v>600</v>
      </c>
      <c r="J8" s="38">
        <v>598</v>
      </c>
      <c r="K8" s="38">
        <v>600</v>
      </c>
      <c r="L8" s="38">
        <v>600</v>
      </c>
      <c r="M8" s="6"/>
      <c r="N8" s="13">
        <f>IF(E8=0,"-",F8/E8)</f>
        <v>0.98227997637330178</v>
      </c>
      <c r="O8" s="14">
        <f>IF(G8=0,"-",H8/G8)</f>
        <v>0.98606965174129357</v>
      </c>
      <c r="P8" s="15"/>
      <c r="Q8" s="13">
        <f>IF(I8=0,"-",J8/I8)</f>
        <v>0.9966666666666667</v>
      </c>
      <c r="R8" s="14">
        <f>IFERROR(L8/K8,"-")</f>
        <v>1</v>
      </c>
      <c r="T8" s="25">
        <v>16</v>
      </c>
      <c r="U8" s="25">
        <v>14.96</v>
      </c>
      <c r="V8" s="26"/>
    </row>
    <row r="9" spans="1:23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8">
        <v>1391</v>
      </c>
      <c r="F9" s="38">
        <v>1341.72</v>
      </c>
      <c r="G9" s="38">
        <v>1098.29</v>
      </c>
      <c r="H9" s="38">
        <v>1463.75</v>
      </c>
      <c r="I9" s="38">
        <v>600</v>
      </c>
      <c r="J9" s="38">
        <v>600</v>
      </c>
      <c r="K9" s="38">
        <v>600</v>
      </c>
      <c r="L9" s="38">
        <v>820</v>
      </c>
      <c r="M9" s="6"/>
      <c r="N9" s="13">
        <f t="shared" ref="N9:N11" si="0">IF(E9=0,"-",F9/E9)</f>
        <v>0.96457225017972681</v>
      </c>
      <c r="O9" s="14">
        <f t="shared" ref="O9:O11" si="1">IF(G9=0,"-",H9/G9)</f>
        <v>1.3327536443015962</v>
      </c>
      <c r="P9" s="15"/>
      <c r="Q9" s="13">
        <f t="shared" ref="Q9:Q11" si="2">IF(I9=0,"-",J9/I9)</f>
        <v>1</v>
      </c>
      <c r="R9" s="14">
        <f t="shared" ref="R9:R11" si="3">IFERROR(L9/K9,"-")</f>
        <v>1.3666666666666667</v>
      </c>
      <c r="T9" s="25">
        <v>23.53</v>
      </c>
      <c r="U9" s="25">
        <v>20.73</v>
      </c>
      <c r="V9" s="26"/>
    </row>
    <row r="10" spans="1:23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5">
        <v>2123.5</v>
      </c>
      <c r="F10" s="35">
        <v>2117</v>
      </c>
      <c r="G10" s="35">
        <v>1208</v>
      </c>
      <c r="H10" s="35">
        <v>1234</v>
      </c>
      <c r="I10" s="35">
        <v>940</v>
      </c>
      <c r="J10" s="35">
        <v>938</v>
      </c>
      <c r="K10" s="35">
        <v>560</v>
      </c>
      <c r="L10" s="35">
        <v>600</v>
      </c>
      <c r="M10" s="6"/>
      <c r="N10" s="13">
        <f t="shared" si="0"/>
        <v>0.99693901577584176</v>
      </c>
      <c r="O10" s="14">
        <f t="shared" si="1"/>
        <v>1.0215231788079471</v>
      </c>
      <c r="P10" s="15"/>
      <c r="Q10" s="13">
        <f t="shared" si="2"/>
        <v>0.99787234042553197</v>
      </c>
      <c r="R10" s="14">
        <f t="shared" si="3"/>
        <v>1.0714285714285714</v>
      </c>
      <c r="T10" s="25">
        <v>32</v>
      </c>
      <c r="U10" s="25">
        <v>31.33</v>
      </c>
      <c r="V10" s="26"/>
      <c r="W10" s="26"/>
    </row>
    <row r="11" spans="1:23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8">
        <v>1119</v>
      </c>
      <c r="F11" s="38">
        <v>1071.5</v>
      </c>
      <c r="G11" s="38">
        <v>1155</v>
      </c>
      <c r="H11" s="38">
        <v>1200</v>
      </c>
      <c r="I11" s="38">
        <v>626</v>
      </c>
      <c r="J11" s="38">
        <v>626</v>
      </c>
      <c r="K11" s="38">
        <v>532</v>
      </c>
      <c r="L11" s="38">
        <v>532</v>
      </c>
      <c r="M11" s="6"/>
      <c r="N11" s="13">
        <f t="shared" si="0"/>
        <v>0.95755138516532623</v>
      </c>
      <c r="O11" s="14">
        <f t="shared" si="1"/>
        <v>1.0389610389610389</v>
      </c>
      <c r="P11" s="15"/>
      <c r="Q11" s="13">
        <f t="shared" si="2"/>
        <v>1</v>
      </c>
      <c r="R11" s="14">
        <f t="shared" si="3"/>
        <v>1</v>
      </c>
      <c r="T11" s="25">
        <v>25</v>
      </c>
      <c r="U11" s="25">
        <v>24.53</v>
      </c>
      <c r="V11" s="26"/>
    </row>
    <row r="12" spans="1:23" ht="15.75" thickBot="1" x14ac:dyDescent="0.3">
      <c r="A12" s="27"/>
      <c r="B12" s="27"/>
      <c r="C12" s="27"/>
      <c r="D12" s="27"/>
      <c r="E12" s="28">
        <f t="shared" ref="E12:L12" si="4">SUM(E8:E11)</f>
        <v>5480</v>
      </c>
      <c r="F12" s="28">
        <f t="shared" si="4"/>
        <v>5361.72</v>
      </c>
      <c r="G12" s="28">
        <f t="shared" si="4"/>
        <v>4466.29</v>
      </c>
      <c r="H12" s="28">
        <f t="shared" si="4"/>
        <v>4888.75</v>
      </c>
      <c r="I12" s="28">
        <f t="shared" si="4"/>
        <v>2766</v>
      </c>
      <c r="J12" s="28">
        <f t="shared" si="4"/>
        <v>2762</v>
      </c>
      <c r="K12" s="28">
        <f t="shared" si="4"/>
        <v>2292</v>
      </c>
      <c r="L12" s="28">
        <f t="shared" si="4"/>
        <v>2552</v>
      </c>
      <c r="M12" s="6"/>
      <c r="N12" s="29">
        <f t="shared" ref="N12" si="5">F12/E12</f>
        <v>0.97841605839416068</v>
      </c>
      <c r="O12" s="30">
        <f t="shared" ref="O12" si="6">H12/G12</f>
        <v>1.094588573514035</v>
      </c>
      <c r="P12" s="15"/>
      <c r="Q12" s="29">
        <f t="shared" ref="Q12" si="7">J12/I12</f>
        <v>0.99855386840202454</v>
      </c>
      <c r="R12" s="30">
        <f t="shared" ref="R12" si="8">L12/K12</f>
        <v>1.1134380453752182</v>
      </c>
      <c r="T12" s="31">
        <f>AVERAGE(T8:T11)</f>
        <v>24.1325</v>
      </c>
      <c r="U12" s="31">
        <f>AVERAGE(U8:U11)</f>
        <v>22.887499999999999</v>
      </c>
      <c r="V12" s="26"/>
    </row>
    <row r="13" spans="1:23" ht="15.75" thickBot="1" x14ac:dyDescent="0.3">
      <c r="N13" s="39" t="s">
        <v>29</v>
      </c>
      <c r="O13" s="40"/>
      <c r="P13" s="40"/>
      <c r="Q13" s="41"/>
      <c r="R13" s="32">
        <f>(F12+H12+J12+L12)/(E12+G12+I12+K12)</f>
        <v>1.0373346556218255</v>
      </c>
      <c r="T13" s="33"/>
      <c r="U13" s="33"/>
    </row>
  </sheetData>
  <mergeCells count="16"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  <mergeCell ref="A5:B5"/>
    <mergeCell ref="A6:B6"/>
    <mergeCell ref="C6:C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Panayi Chris</cp:lastModifiedBy>
  <cp:lastPrinted>2015-03-04T09:36:41Z</cp:lastPrinted>
  <dcterms:created xsi:type="dcterms:W3CDTF">2014-06-05T16:44:24Z</dcterms:created>
  <dcterms:modified xsi:type="dcterms:W3CDTF">2015-12-15T13:16:00Z</dcterms:modified>
</cp:coreProperties>
</file>