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<sst xmlns="http://schemas.openxmlformats.org/spreadsheetml/2006/main" count="51" uniqueCount="36">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</sst>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2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7" fillId="0" borderId="0" xfId="0" applyFont="1" applyAlignment="1">
      <alignment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 applyProtection="1">
      <alignment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2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0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5" fontId="55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1" fillId="34" borderId="10" xfId="0" applyNumberFormat="1" applyFont="1" applyFill="1" applyBorder="1" applyAlignment="1" applyProtection="1">
      <alignment horizontal="center" vertical="center" wrapText="1"/>
      <protection/>
    </xf>
    <xf numFmtId="1" fontId="6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hidden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IndentedPlain" xfId="56"/>
    <cellStyle name="IndentedPlain 2" xfId="57"/>
    <cellStyle name="IndentedPlain 2 2" xfId="58"/>
    <cellStyle name="IndentedPlain 2 3" xfId="59"/>
    <cellStyle name="IndentedPlain 3" xfId="60"/>
    <cellStyle name="IndentedPlain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TemplateDownload" xfId="68"/>
    <cellStyle name="Note" xfId="69"/>
    <cellStyle name="Note 2" xfId="70"/>
    <cellStyle name="Output" xfId="71"/>
    <cellStyle name="Percent" xfId="72"/>
    <cellStyle name="Percent 2" xfId="73"/>
    <cellStyle name="Percent 2 2" xfId="74"/>
    <cellStyle name="Percent 2 3" xfId="75"/>
    <cellStyle name="Percent 3" xfId="76"/>
    <cellStyle name="Percent 4" xfId="77"/>
    <cellStyle name="Percent 5" xfId="78"/>
    <cellStyle name="Percent 6" xfId="79"/>
    <cellStyle name="Plain" xfId="80"/>
    <cellStyle name="Plain 2" xfId="81"/>
    <cellStyle name="Plain 2 2" xfId="82"/>
    <cellStyle name="Plain 2 3" xfId="83"/>
    <cellStyle name="Plain 3" xfId="84"/>
    <cellStyle name="Plain 4" xfId="85"/>
    <cellStyle name="Title" xfId="86"/>
    <cellStyle name="Total" xfId="87"/>
    <cellStyle name="Warning Text" xfId="88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="90" zoomScaleNormal="90" zoomScalePageLayoutView="0" workbookViewId="0" topLeftCell="A1">
      <selection activeCell="K19" sqref="K19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12" width="9.5742187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3">
        <v>43252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18" ht="14.25">
      <c r="A5" s="49" t="s">
        <v>6</v>
      </c>
      <c r="B5" s="49"/>
      <c r="C5" s="2"/>
      <c r="D5" s="2"/>
      <c r="E5" s="37" t="s">
        <v>7</v>
      </c>
      <c r="F5" s="38"/>
      <c r="G5" s="38"/>
      <c r="H5" s="39"/>
      <c r="I5" s="37" t="s">
        <v>8</v>
      </c>
      <c r="J5" s="38"/>
      <c r="K5" s="38"/>
      <c r="L5" s="39"/>
      <c r="M5" s="6"/>
      <c r="N5" s="40" t="s">
        <v>7</v>
      </c>
      <c r="O5" s="41"/>
      <c r="P5" s="15"/>
      <c r="Q5" s="40" t="s">
        <v>8</v>
      </c>
      <c r="R5" s="41"/>
    </row>
    <row r="6" spans="1:18" ht="25.5">
      <c r="A6" s="42" t="s">
        <v>9</v>
      </c>
      <c r="B6" s="43"/>
      <c r="C6" s="44" t="s">
        <v>10</v>
      </c>
      <c r="D6" s="5" t="s">
        <v>11</v>
      </c>
      <c r="E6" s="42" t="s">
        <v>12</v>
      </c>
      <c r="F6" s="43"/>
      <c r="G6" s="42" t="s">
        <v>13</v>
      </c>
      <c r="H6" s="43"/>
      <c r="I6" s="42" t="s">
        <v>12</v>
      </c>
      <c r="J6" s="43"/>
      <c r="K6" s="42" t="s">
        <v>13</v>
      </c>
      <c r="L6" s="43"/>
      <c r="M6" s="6"/>
      <c r="N6" s="44" t="s">
        <v>24</v>
      </c>
      <c r="O6" s="44" t="s">
        <v>14</v>
      </c>
      <c r="P6" s="15"/>
      <c r="Q6" s="44" t="s">
        <v>24</v>
      </c>
      <c r="R6" s="44" t="s">
        <v>14</v>
      </c>
    </row>
    <row r="7" spans="1:21" ht="63.75">
      <c r="A7" s="8"/>
      <c r="B7" s="8" t="s">
        <v>15</v>
      </c>
      <c r="C7" s="45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5"/>
      <c r="O7" s="45"/>
      <c r="P7" s="15"/>
      <c r="Q7" s="45"/>
      <c r="R7" s="45"/>
      <c r="T7" s="35" t="s">
        <v>31</v>
      </c>
      <c r="U7" s="34" t="s">
        <v>32</v>
      </c>
    </row>
    <row r="8" spans="1:21" ht="27.75" customHeight="1">
      <c r="A8" s="11" t="s">
        <v>21</v>
      </c>
      <c r="B8" s="9" t="s">
        <v>33</v>
      </c>
      <c r="C8" s="10" t="s">
        <v>30</v>
      </c>
      <c r="D8" s="12" t="s">
        <v>20</v>
      </c>
      <c r="E8" s="36">
        <v>822</v>
      </c>
      <c r="F8" s="36">
        <v>795.5</v>
      </c>
      <c r="G8" s="36">
        <v>1200.5</v>
      </c>
      <c r="H8" s="36">
        <v>1178.8</v>
      </c>
      <c r="I8" s="36">
        <v>600</v>
      </c>
      <c r="J8" s="36">
        <v>601</v>
      </c>
      <c r="K8" s="36">
        <v>300</v>
      </c>
      <c r="L8" s="36">
        <v>299</v>
      </c>
      <c r="M8" s="6"/>
      <c r="N8" s="13">
        <f>IF(E8=0,"-",F8/E8)</f>
        <v>0.9677615571776156</v>
      </c>
      <c r="O8" s="14">
        <f>IF(G8=0,"-",H8/G8)</f>
        <v>0.9819241982507289</v>
      </c>
      <c r="P8" s="15"/>
      <c r="Q8" s="13">
        <f>IF(I8=0,"-",J8/I8)</f>
        <v>1.0016666666666667</v>
      </c>
      <c r="R8" s="14">
        <f>_xlfn.IFERROR(L8/K8,"-")</f>
        <v>0.9966666666666667</v>
      </c>
      <c r="T8" s="25">
        <v>16</v>
      </c>
      <c r="U8" s="25">
        <v>12.27</v>
      </c>
    </row>
    <row r="9" spans="1:21" ht="27.75" customHeight="1">
      <c r="A9" s="11" t="s">
        <v>18</v>
      </c>
      <c r="B9" s="9" t="s">
        <v>35</v>
      </c>
      <c r="C9" s="10" t="s">
        <v>19</v>
      </c>
      <c r="D9" s="12" t="s">
        <v>20</v>
      </c>
      <c r="E9" s="36">
        <v>1272</v>
      </c>
      <c r="F9" s="36">
        <v>1233.3</v>
      </c>
      <c r="G9" s="36">
        <v>1376</v>
      </c>
      <c r="H9" s="36">
        <v>1447</v>
      </c>
      <c r="I9" s="36">
        <v>630</v>
      </c>
      <c r="J9" s="36">
        <v>618</v>
      </c>
      <c r="K9" s="36">
        <v>581.5</v>
      </c>
      <c r="L9" s="36">
        <v>711.5</v>
      </c>
      <c r="M9" s="6"/>
      <c r="N9" s="13">
        <f>IF(E9=0,"-",F9/E9)</f>
        <v>0.9695754716981132</v>
      </c>
      <c r="O9" s="14">
        <f>IF(G9=0,"-",H9/G9)</f>
        <v>1.0515988372093024</v>
      </c>
      <c r="P9" s="15"/>
      <c r="Q9" s="13">
        <f>IF(I9=0,"-",J9/I9)</f>
        <v>0.9809523809523809</v>
      </c>
      <c r="R9" s="14">
        <f>_xlfn.IFERROR(L9/K9,"-")</f>
        <v>1.2235597592433363</v>
      </c>
      <c r="T9" s="25">
        <v>25</v>
      </c>
      <c r="U9" s="25">
        <v>22.96</v>
      </c>
    </row>
    <row r="10" spans="1:21" ht="27.75" customHeight="1">
      <c r="A10" s="11" t="s">
        <v>22</v>
      </c>
      <c r="B10" s="9" t="s">
        <v>34</v>
      </c>
      <c r="C10" s="10" t="s">
        <v>23</v>
      </c>
      <c r="D10" s="12" t="s">
        <v>20</v>
      </c>
      <c r="E10" s="36">
        <v>1432.3</v>
      </c>
      <c r="F10" s="36">
        <v>1392.5</v>
      </c>
      <c r="G10" s="36">
        <v>1097.8</v>
      </c>
      <c r="H10" s="36">
        <v>1618</v>
      </c>
      <c r="I10" s="36">
        <v>600</v>
      </c>
      <c r="J10" s="36">
        <v>594.5</v>
      </c>
      <c r="K10" s="36">
        <v>600</v>
      </c>
      <c r="L10" s="36">
        <v>980</v>
      </c>
      <c r="M10" s="6"/>
      <c r="N10" s="13">
        <f>IF(E10=0,"-",F10/E10)</f>
        <v>0.9722125253089436</v>
      </c>
      <c r="O10" s="14">
        <f>IF(G10=0,"-",H10/G10)</f>
        <v>1.4738568045181273</v>
      </c>
      <c r="P10" s="15"/>
      <c r="Q10" s="13">
        <f>IF(I10=0,"-",J10/I10)</f>
        <v>0.9908333333333333</v>
      </c>
      <c r="R10" s="14">
        <f>_xlfn.IFERROR(L10/K10,"-")</f>
        <v>1.6333333333333333</v>
      </c>
      <c r="T10" s="25">
        <v>24</v>
      </c>
      <c r="U10" s="25">
        <v>21.63</v>
      </c>
    </row>
    <row r="11" spans="1:21" ht="27.75" customHeight="1">
      <c r="A11" s="11" t="s">
        <v>27</v>
      </c>
      <c r="B11" s="9" t="s">
        <v>28</v>
      </c>
      <c r="C11" s="10" t="s">
        <v>26</v>
      </c>
      <c r="D11" s="12" t="s">
        <v>20</v>
      </c>
      <c r="E11" s="36">
        <v>1692</v>
      </c>
      <c r="F11" s="36">
        <v>1540</v>
      </c>
      <c r="G11" s="36">
        <v>1833</v>
      </c>
      <c r="H11" s="36">
        <v>2004.5</v>
      </c>
      <c r="I11" s="36">
        <v>900</v>
      </c>
      <c r="J11" s="36">
        <v>881</v>
      </c>
      <c r="K11" s="36">
        <v>600</v>
      </c>
      <c r="L11" s="36">
        <v>620</v>
      </c>
      <c r="M11" s="6"/>
      <c r="N11" s="13">
        <f>IF(E11=0,"-",F11/E11)</f>
        <v>0.9101654846335697</v>
      </c>
      <c r="O11" s="14">
        <f>IF(G11=0,"-",H11/G11)</f>
        <v>1.0935624659028915</v>
      </c>
      <c r="P11" s="15"/>
      <c r="Q11" s="13">
        <f>IF(I11=0,"-",J11/I11)</f>
        <v>0.9788888888888889</v>
      </c>
      <c r="R11" s="14">
        <f>_xlfn.IFERROR(L11/K11,"-")</f>
        <v>1.0333333333333334</v>
      </c>
      <c r="T11" s="25">
        <v>32</v>
      </c>
      <c r="U11" s="25">
        <v>28.67</v>
      </c>
    </row>
    <row r="12" spans="1:21" ht="15.75" thickBot="1">
      <c r="A12" s="26"/>
      <c r="B12" s="26"/>
      <c r="C12" s="26"/>
      <c r="D12" s="26"/>
      <c r="E12" s="27">
        <f aca="true" t="shared" si="0" ref="E12:L12">SUM(E8:E11)</f>
        <v>5218.3</v>
      </c>
      <c r="F12" s="27">
        <f t="shared" si="0"/>
        <v>4961.3</v>
      </c>
      <c r="G12" s="27">
        <f t="shared" si="0"/>
        <v>5507.3</v>
      </c>
      <c r="H12" s="27">
        <f t="shared" si="0"/>
        <v>6248.3</v>
      </c>
      <c r="I12" s="27">
        <f t="shared" si="0"/>
        <v>2730</v>
      </c>
      <c r="J12" s="27">
        <f t="shared" si="0"/>
        <v>2694.5</v>
      </c>
      <c r="K12" s="27">
        <f t="shared" si="0"/>
        <v>2081.5</v>
      </c>
      <c r="L12" s="27">
        <f t="shared" si="0"/>
        <v>2610.5</v>
      </c>
      <c r="M12" s="6"/>
      <c r="N12" s="28">
        <f>F12/E12</f>
        <v>0.9507502443324455</v>
      </c>
      <c r="O12" s="29">
        <f>H12/G12</f>
        <v>1.1345486899206507</v>
      </c>
      <c r="P12" s="15"/>
      <c r="Q12" s="28">
        <f>J12/I12</f>
        <v>0.986996336996337</v>
      </c>
      <c r="R12" s="29">
        <f>L12/K12</f>
        <v>1.2541436464088398</v>
      </c>
      <c r="T12" s="30">
        <f>AVERAGE(T8:T11)</f>
        <v>24.25</v>
      </c>
      <c r="U12" s="30">
        <f>AVERAGE(U8:U11)</f>
        <v>21.3825</v>
      </c>
    </row>
    <row r="13" spans="14:21" ht="15.75" thickBot="1">
      <c r="N13" s="46" t="s">
        <v>29</v>
      </c>
      <c r="O13" s="47"/>
      <c r="P13" s="47"/>
      <c r="Q13" s="48"/>
      <c r="R13" s="31">
        <f>(F12+H12+J12+L12)/(E12+G12+I12+K12)</f>
        <v>1.0629139285967135</v>
      </c>
      <c r="T13" s="32"/>
      <c r="U13" s="32"/>
    </row>
  </sheetData>
  <sheetProtection/>
  <mergeCells count="16">
    <mergeCell ref="A5:B5"/>
    <mergeCell ref="A6:B6"/>
    <mergeCell ref="C6:C7"/>
    <mergeCell ref="I6:J6"/>
    <mergeCell ref="K6:L6"/>
    <mergeCell ref="N6:N7"/>
    <mergeCell ref="O6:O7"/>
    <mergeCell ref="Q6:Q7"/>
    <mergeCell ref="R6:R7"/>
    <mergeCell ref="N13:Q13"/>
    <mergeCell ref="E5:H5"/>
    <mergeCell ref="I5:L5"/>
    <mergeCell ref="N5:O5"/>
    <mergeCell ref="Q5:R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White Jacqueline</cp:lastModifiedBy>
  <cp:lastPrinted>2015-03-04T09:36:41Z</cp:lastPrinted>
  <dcterms:created xsi:type="dcterms:W3CDTF">2014-06-05T16:44:24Z</dcterms:created>
  <dcterms:modified xsi:type="dcterms:W3CDTF">2018-07-10T08:51:54Z</dcterms:modified>
  <cp:category/>
  <cp:version/>
  <cp:contentType/>
  <cp:contentStatus/>
</cp:coreProperties>
</file>