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7710" windowWidth="25440" windowHeight="51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T12" i="1" l="1"/>
  <c r="U12" i="1"/>
  <c r="E12" i="1" l="1"/>
  <c r="F12" i="1"/>
  <c r="G12" i="1"/>
  <c r="H12" i="1"/>
  <c r="I12" i="1"/>
  <c r="J12" i="1"/>
  <c r="K12" i="1"/>
  <c r="L12" i="1"/>
  <c r="R9" i="1" l="1"/>
  <c r="R10" i="1"/>
  <c r="R11" i="1"/>
  <c r="R8" i="1"/>
  <c r="Q9" i="1" l="1"/>
  <c r="Q10" i="1"/>
  <c r="Q11" i="1"/>
  <c r="Q8" i="1"/>
  <c r="O9" i="1"/>
  <c r="O10" i="1"/>
  <c r="O11" i="1"/>
  <c r="O8" i="1"/>
  <c r="N9" i="1"/>
  <c r="N10" i="1"/>
  <c r="N11" i="1"/>
  <c r="N8" i="1"/>
  <c r="R13" i="1" l="1"/>
  <c r="R12" i="1"/>
  <c r="N12" i="1"/>
  <c r="Q12" i="1"/>
  <c r="O12" i="1"/>
</calcChain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<sst xmlns="http://schemas.openxmlformats.org/spreadsheetml/2006/main" count="51" uniqueCount="36">
  <si>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</si>
  <si>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</si>
  <si>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</si>
  <si>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</si>
  <si>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</si>
  <si>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</si>
  <si>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</si>
  <si>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</si>
  <si>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</si>
  <si>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</si>
  <si>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</si>
  <si>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</si>
  <si>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</si>
  <si>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</si>
  <si>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</si>
  <si>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</si>
  <si>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</si>
  <si>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</si>
  <si>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</si>
  <si>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</si>
  <si>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</si>
  <si>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</si>
  <si>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</si>
  <si>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</si>
  <si>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</si>
  <si>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theme="1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</si>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</sst>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6"/>
      <color indexed="30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15" applyNumberFormat="0" applyAlignment="0" applyProtection="0"/>
    <xf numFmtId="0" fontId="27" fillId="10" borderId="16" applyNumberFormat="0" applyAlignment="0" applyProtection="0"/>
    <xf numFmtId="0" fontId="28" fillId="10" borderId="15" applyNumberFormat="0" applyAlignment="0" applyProtection="0"/>
    <xf numFmtId="0" fontId="29" fillId="0" borderId="17" applyNumberFormat="0" applyFill="0" applyAlignment="0" applyProtection="0"/>
    <xf numFmtId="0" fontId="30" fillId="11" borderId="1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36" fillId="0" borderId="0">
      <alignment horizontal="left"/>
    </xf>
    <xf numFmtId="0" fontId="37" fillId="0" borderId="0">
      <alignment horizontal="left" indent="1"/>
    </xf>
    <xf numFmtId="0" fontId="35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8" fillId="0" borderId="0">
      <alignment horizontal="left" vertical="top" wrapText="1" indent="2"/>
    </xf>
    <xf numFmtId="0" fontId="35" fillId="0" borderId="0">
      <alignment horizontal="left" vertical="top" wrapText="1" indent="2"/>
    </xf>
    <xf numFmtId="0" fontId="8" fillId="0" borderId="0"/>
    <xf numFmtId="0" fontId="1" fillId="0" borderId="0"/>
    <xf numFmtId="0" fontId="1" fillId="12" borderId="19" applyNumberFormat="0" applyFont="0" applyAlignment="0" applyProtection="0"/>
    <xf numFmtId="9" fontId="3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5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8" fillId="0" borderId="0">
      <alignment horizontal="left" wrapText="1" indent="1"/>
    </xf>
    <xf numFmtId="0" fontId="35" fillId="0" borderId="0">
      <alignment horizontal="left" wrapText="1" indent="1"/>
    </xf>
  </cellStyleXfs>
  <cellXfs count="51">
    <xf numFmtId="0" fontId="0" fillId="0" borderId="0" xfId="0"/>
    <xf numFmtId="16" fontId="3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horizontal="center" vertical="center"/>
    </xf>
    <xf numFmtId="16" fontId="5" fillId="2" borderId="2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6" fontId="5" fillId="2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16" fontId="3" fillId="0" borderId="0" xfId="0" applyNumberFormat="1" applyFont="1" applyFill="1" applyBorder="1" applyAlignment="1" applyProtection="1">
      <alignment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0" fontId="10" fillId="0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2" applyNumberFormat="1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  <protection locked="0"/>
    </xf>
    <xf numFmtId="164" fontId="8" fillId="0" borderId="2" xfId="1" applyNumberFormat="1" applyFont="1" applyFill="1" applyBorder="1" applyAlignment="1" applyProtection="1">
      <alignment horizontal="center" vertical="center"/>
      <protection hidden="1"/>
    </xf>
    <xf numFmtId="164" fontId="10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64" fontId="7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2" xfId="0" applyNumberFormat="1" applyFont="1" applyFill="1" applyBorder="1" applyAlignment="1" applyProtection="1">
      <alignment horizontal="center" vertical="center"/>
      <protection hidden="1"/>
    </xf>
    <xf numFmtId="165" fontId="17" fillId="0" borderId="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Alignment="1">
      <alignment horizontal="center" vertical="center"/>
    </xf>
    <xf numFmtId="167" fontId="5" fillId="0" borderId="0" xfId="0" applyNumberFormat="1" applyFont="1" applyFill="1" applyAlignment="1" applyProtection="1">
      <alignment horizontal="left" vertical="center"/>
    </xf>
    <xf numFmtId="1" fontId="18" fillId="4" borderId="2" xfId="0" applyNumberFormat="1" applyFont="1" applyFill="1" applyBorder="1" applyAlignment="1" applyProtection="1">
      <alignment horizontal="center" vertic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6" fontId="4" fillId="2" borderId="3" xfId="0" applyNumberFormat="1" applyFont="1" applyFill="1" applyBorder="1" applyAlignment="1" applyProtection="1">
      <alignment horizontal="center" vertical="center" wrapText="1"/>
    </xf>
    <xf numFmtId="16" fontId="4" fillId="2" borderId="4" xfId="0" applyNumberFormat="1" applyFont="1" applyFill="1" applyBorder="1" applyAlignment="1" applyProtection="1">
      <alignment horizontal="center" vertical="center" wrapText="1"/>
    </xf>
    <xf numFmtId="16" fontId="4" fillId="2" borderId="5" xfId="0" applyNumberFormat="1" applyFont="1" applyFill="1" applyBorder="1" applyAlignment="1" applyProtection="1">
      <alignment horizontal="center" vertical="center" wrapText="1"/>
    </xf>
    <xf numFmtId="16" fontId="4" fillId="2" borderId="7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16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</cellXfs>
  <cellStyles count="6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1" xfId="44"/>
    <cellStyle name="H2" xfId="45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dentedPlain" xfId="46"/>
    <cellStyle name="IndentedPlain 2" xfId="47"/>
    <cellStyle name="IndentedPlain 2 2" xfId="48"/>
    <cellStyle name="IndentedPlain 2 3" xfId="49"/>
    <cellStyle name="IndentedPlain 3" xfId="50"/>
    <cellStyle name="IndentedPlain 4" xfId="5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52"/>
    <cellStyle name="Normal 3" xfId="53"/>
    <cellStyle name="Normal 4" xfId="43"/>
    <cellStyle name="Normal_TemplateDownload" xfId="2"/>
    <cellStyle name="Note 2" xfId="54"/>
    <cellStyle name="Output" xfId="12" builtinId="21" customBuiltin="1"/>
    <cellStyle name="Percent" xfId="1" builtinId="5"/>
    <cellStyle name="Percent 2" xfId="56"/>
    <cellStyle name="Percent 2 2" xfId="57"/>
    <cellStyle name="Percent 2 3" xfId="58"/>
    <cellStyle name="Percent 3" xfId="59"/>
    <cellStyle name="Percent 4" xfId="60"/>
    <cellStyle name="Percent 5" xfId="61"/>
    <cellStyle name="Percent 6" xfId="55"/>
    <cellStyle name="Plain" xfId="62"/>
    <cellStyle name="Plain 2" xfId="63"/>
    <cellStyle name="Plain 2 2" xfId="64"/>
    <cellStyle name="Plain 2 3" xfId="65"/>
    <cellStyle name="Plain 3" xfId="66"/>
    <cellStyle name="Plain 4" xfId="67"/>
    <cellStyle name="Title" xfId="3" builtinId="15" customBuiltin="1"/>
    <cellStyle name="Total" xfId="18" builtinId="25" customBuiltin="1"/>
    <cellStyle name="Warning Text" xfId="16" builtinId="11" customBuiltin="1"/>
  </cellStyles>
  <dxfs count="5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"/>
  <sheetViews>
    <sheetView tabSelected="1" zoomScale="90" zoomScaleNormal="90" workbookViewId="0">
      <selection activeCell="E13" sqref="E13"/>
    </sheetView>
  </sheetViews>
  <sheetFormatPr defaultRowHeight="14.25" x14ac:dyDescent="0.25"/>
  <cols>
    <col min="1" max="1" width="7.7109375" style="17" customWidth="1"/>
    <col min="2" max="3" width="17.42578125" style="17" customWidth="1"/>
    <col min="4" max="4" width="19.85546875" style="17" customWidth="1"/>
    <col min="5" max="5" width="8.42578125" style="17" bestFit="1" customWidth="1"/>
    <col min="6" max="6" width="8.28515625" style="17" bestFit="1" customWidth="1"/>
    <col min="7" max="7" width="8.42578125" style="17" bestFit="1" customWidth="1"/>
    <col min="8" max="8" width="8.28515625" style="17" bestFit="1" customWidth="1"/>
    <col min="9" max="9" width="8.42578125" style="17" bestFit="1" customWidth="1"/>
    <col min="10" max="10" width="8.28515625" style="17" bestFit="1" customWidth="1"/>
    <col min="11" max="11" width="8.42578125" style="17" bestFit="1" customWidth="1"/>
    <col min="12" max="12" width="8.28515625" style="17" bestFit="1" customWidth="1"/>
    <col min="13" max="13" width="5.5703125" style="17" bestFit="1" customWidth="1"/>
    <col min="14" max="15" width="11.7109375" style="17" customWidth="1"/>
    <col min="16" max="16" width="2.85546875" style="17" customWidth="1"/>
    <col min="17" max="18" width="11.7109375" style="17" customWidth="1"/>
    <col min="19" max="21" width="9.140625" style="17"/>
    <col min="22" max="22" width="42" style="17" customWidth="1"/>
    <col min="23" max="16384" width="9.140625" style="17"/>
  </cols>
  <sheetData>
    <row r="1" spans="1:22" ht="33.75" x14ac:dyDescent="0.2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22" ht="38.25" x14ac:dyDescent="0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22" ht="18" x14ac:dyDescent="0.25">
      <c r="A3" s="18" t="s">
        <v>5</v>
      </c>
      <c r="B3" s="34">
        <v>42614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22" ht="23.25" x14ac:dyDescent="0.25">
      <c r="A4" s="24"/>
      <c r="M4" s="6"/>
      <c r="P4" s="15"/>
    </row>
    <row r="5" spans="1:22" x14ac:dyDescent="0.25">
      <c r="A5" s="50" t="s">
        <v>6</v>
      </c>
      <c r="B5" s="50"/>
      <c r="C5" s="2"/>
      <c r="D5" s="2"/>
      <c r="E5" s="45" t="s">
        <v>7</v>
      </c>
      <c r="F5" s="46"/>
      <c r="G5" s="46"/>
      <c r="H5" s="47"/>
      <c r="I5" s="45" t="s">
        <v>8</v>
      </c>
      <c r="J5" s="46"/>
      <c r="K5" s="46"/>
      <c r="L5" s="47"/>
      <c r="M5" s="6"/>
      <c r="N5" s="48" t="s">
        <v>7</v>
      </c>
      <c r="O5" s="49"/>
      <c r="P5" s="15"/>
      <c r="Q5" s="48" t="s">
        <v>8</v>
      </c>
      <c r="R5" s="49"/>
      <c r="V5" s="26"/>
    </row>
    <row r="6" spans="1:22" ht="25.5" x14ac:dyDescent="0.25">
      <c r="A6" s="41" t="s">
        <v>9</v>
      </c>
      <c r="B6" s="42"/>
      <c r="C6" s="43" t="s">
        <v>10</v>
      </c>
      <c r="D6" s="5" t="s">
        <v>11</v>
      </c>
      <c r="E6" s="41" t="s">
        <v>12</v>
      </c>
      <c r="F6" s="42"/>
      <c r="G6" s="41" t="s">
        <v>13</v>
      </c>
      <c r="H6" s="42"/>
      <c r="I6" s="41" t="s">
        <v>12</v>
      </c>
      <c r="J6" s="42"/>
      <c r="K6" s="41" t="s">
        <v>13</v>
      </c>
      <c r="L6" s="42"/>
      <c r="M6" s="6"/>
      <c r="N6" s="43" t="s">
        <v>24</v>
      </c>
      <c r="O6" s="43" t="s">
        <v>14</v>
      </c>
      <c r="P6" s="15"/>
      <c r="Q6" s="43" t="s">
        <v>24</v>
      </c>
      <c r="R6" s="43" t="s">
        <v>14</v>
      </c>
    </row>
    <row r="7" spans="1:22" ht="63.75" x14ac:dyDescent="0.25">
      <c r="A7" s="8"/>
      <c r="B7" s="8" t="s">
        <v>15</v>
      </c>
      <c r="C7" s="44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4"/>
      <c r="O7" s="44"/>
      <c r="P7" s="15"/>
      <c r="Q7" s="44"/>
      <c r="R7" s="44"/>
      <c r="T7" s="36" t="s">
        <v>31</v>
      </c>
      <c r="U7" s="35" t="s">
        <v>32</v>
      </c>
    </row>
    <row r="8" spans="1:22" ht="27.95" customHeight="1" x14ac:dyDescent="0.25">
      <c r="A8" s="11" t="s">
        <v>21</v>
      </c>
      <c r="B8" s="9" t="s">
        <v>33</v>
      </c>
      <c r="C8" s="10" t="s">
        <v>30</v>
      </c>
      <c r="D8" s="12" t="s">
        <v>20</v>
      </c>
      <c r="E8" s="37">
        <v>870</v>
      </c>
      <c r="F8" s="37">
        <v>867</v>
      </c>
      <c r="G8" s="37">
        <v>1092</v>
      </c>
      <c r="H8" s="37">
        <v>1051.3</v>
      </c>
      <c r="I8" s="37">
        <v>600</v>
      </c>
      <c r="J8" s="37">
        <v>600</v>
      </c>
      <c r="K8" s="37">
        <v>300</v>
      </c>
      <c r="L8" s="37">
        <v>300</v>
      </c>
      <c r="M8" s="6"/>
      <c r="N8" s="13">
        <f>IF(E8=0,"-",F8/E8)</f>
        <v>0.99655172413793103</v>
      </c>
      <c r="O8" s="14">
        <f>IF(G8=0,"-",H8/G8)</f>
        <v>0.96272893772893764</v>
      </c>
      <c r="P8" s="15"/>
      <c r="Q8" s="13">
        <f>IF(I8=0,"-",J8/I8)</f>
        <v>1</v>
      </c>
      <c r="R8" s="14">
        <f>IFERROR(L8/K8,"-")</f>
        <v>1</v>
      </c>
      <c r="T8" s="25">
        <v>16</v>
      </c>
      <c r="U8" s="25">
        <v>15.3</v>
      </c>
    </row>
    <row r="9" spans="1:22" ht="27.95" customHeight="1" x14ac:dyDescent="0.25">
      <c r="A9" s="11" t="s">
        <v>22</v>
      </c>
      <c r="B9" s="9" t="s">
        <v>34</v>
      </c>
      <c r="C9" s="10" t="s">
        <v>23</v>
      </c>
      <c r="D9" s="12" t="s">
        <v>20</v>
      </c>
      <c r="E9" s="37">
        <v>1410</v>
      </c>
      <c r="F9" s="37">
        <v>1382.5</v>
      </c>
      <c r="G9" s="37">
        <v>1104</v>
      </c>
      <c r="H9" s="37">
        <v>1401.8</v>
      </c>
      <c r="I9" s="37">
        <v>600</v>
      </c>
      <c r="J9" s="37">
        <v>600</v>
      </c>
      <c r="K9" s="37">
        <v>600</v>
      </c>
      <c r="L9" s="37">
        <v>910</v>
      </c>
      <c r="M9" s="6"/>
      <c r="N9" s="13">
        <f>IF(E9=0,"-",F9/E9)</f>
        <v>0.98049645390070927</v>
      </c>
      <c r="O9" s="14">
        <f>IF(G9=0,"-",H9/G9)</f>
        <v>1.2697463768115942</v>
      </c>
      <c r="P9" s="15"/>
      <c r="Q9" s="13">
        <f>IF(I9=0,"-",J9/I9)</f>
        <v>1</v>
      </c>
      <c r="R9" s="14">
        <f>IFERROR(L9/K9,"-")</f>
        <v>1.5166666666666666</v>
      </c>
      <c r="T9" s="25">
        <v>24</v>
      </c>
      <c r="U9" s="25">
        <v>22.866</v>
      </c>
    </row>
    <row r="10" spans="1:22" ht="27.95" customHeight="1" x14ac:dyDescent="0.25">
      <c r="A10" s="11" t="s">
        <v>27</v>
      </c>
      <c r="B10" s="9" t="s">
        <v>28</v>
      </c>
      <c r="C10" s="10" t="s">
        <v>26</v>
      </c>
      <c r="D10" s="12" t="s">
        <v>20</v>
      </c>
      <c r="E10" s="37">
        <v>1850</v>
      </c>
      <c r="F10" s="37">
        <v>1743.8</v>
      </c>
      <c r="G10" s="37">
        <v>1520</v>
      </c>
      <c r="H10" s="37">
        <v>1588.4</v>
      </c>
      <c r="I10" s="37">
        <v>900</v>
      </c>
      <c r="J10" s="37">
        <v>880</v>
      </c>
      <c r="K10" s="37">
        <v>600</v>
      </c>
      <c r="L10" s="37">
        <v>620</v>
      </c>
      <c r="M10" s="6"/>
      <c r="N10" s="13">
        <f>IF(E10=0,"-",F10/E10)</f>
        <v>0.9425945945945946</v>
      </c>
      <c r="O10" s="14">
        <f>IF(G10=0,"-",H10/G10)</f>
        <v>1.0450000000000002</v>
      </c>
      <c r="P10" s="15"/>
      <c r="Q10" s="13">
        <f>IF(I10=0,"-",J10/I10)</f>
        <v>0.97777777777777775</v>
      </c>
      <c r="R10" s="14">
        <f>IFERROR(L10/K10,"-")</f>
        <v>1.0333333333333334</v>
      </c>
      <c r="T10" s="25">
        <v>32</v>
      </c>
      <c r="U10" s="25">
        <v>30.065999999999999</v>
      </c>
      <c r="V10" s="26"/>
    </row>
    <row r="11" spans="1:22" ht="27.95" customHeight="1" x14ac:dyDescent="0.25">
      <c r="A11" s="11" t="s">
        <v>18</v>
      </c>
      <c r="B11" s="9" t="s">
        <v>35</v>
      </c>
      <c r="C11" s="10" t="s">
        <v>19</v>
      </c>
      <c r="D11" s="12" t="s">
        <v>20</v>
      </c>
      <c r="E11" s="37">
        <v>1311.5</v>
      </c>
      <c r="F11" s="37">
        <v>1226.5</v>
      </c>
      <c r="G11" s="37">
        <v>1162.4000000000001</v>
      </c>
      <c r="H11" s="37">
        <v>1168.5</v>
      </c>
      <c r="I11" s="37">
        <v>670</v>
      </c>
      <c r="J11" s="37">
        <v>631.5</v>
      </c>
      <c r="K11" s="37">
        <v>570</v>
      </c>
      <c r="L11" s="37">
        <v>810</v>
      </c>
      <c r="M11" s="6"/>
      <c r="N11" s="13">
        <f>IF(E11=0,"-",F11/E11)</f>
        <v>0.93518871521158975</v>
      </c>
      <c r="O11" s="14">
        <f>IF(G11=0,"-",H11/G11)</f>
        <v>1.0052477632484513</v>
      </c>
      <c r="P11" s="15"/>
      <c r="Q11" s="13">
        <f>IF(I11=0,"-",J11/I11)</f>
        <v>0.94253731343283587</v>
      </c>
      <c r="R11" s="14">
        <f>IFERROR(L11/K11,"-")</f>
        <v>1.4210526315789473</v>
      </c>
      <c r="T11" s="25">
        <v>25</v>
      </c>
      <c r="U11" s="25">
        <v>24.45</v>
      </c>
    </row>
    <row r="12" spans="1:22" ht="15.75" thickBot="1" x14ac:dyDescent="0.3">
      <c r="A12" s="27"/>
      <c r="B12" s="27"/>
      <c r="C12" s="27"/>
      <c r="D12" s="27"/>
      <c r="E12" s="28">
        <f t="shared" ref="E12:L12" si="0">SUM(E8:E11)</f>
        <v>5441.5</v>
      </c>
      <c r="F12" s="28">
        <f t="shared" si="0"/>
        <v>5219.8</v>
      </c>
      <c r="G12" s="28">
        <f t="shared" si="0"/>
        <v>4878.3999999999996</v>
      </c>
      <c r="H12" s="28">
        <f t="shared" si="0"/>
        <v>5210</v>
      </c>
      <c r="I12" s="28">
        <f t="shared" si="0"/>
        <v>2770</v>
      </c>
      <c r="J12" s="28">
        <f t="shared" si="0"/>
        <v>2711.5</v>
      </c>
      <c r="K12" s="28">
        <f t="shared" si="0"/>
        <v>2070</v>
      </c>
      <c r="L12" s="28">
        <f t="shared" si="0"/>
        <v>2640</v>
      </c>
      <c r="M12" s="6"/>
      <c r="N12" s="29">
        <f t="shared" ref="N12" si="1">F12/E12</f>
        <v>0.95925755765873388</v>
      </c>
      <c r="O12" s="30">
        <f t="shared" ref="O12" si="2">H12/G12</f>
        <v>1.0679731059363726</v>
      </c>
      <c r="P12" s="15"/>
      <c r="Q12" s="29">
        <f t="shared" ref="Q12" si="3">J12/I12</f>
        <v>0.97888086642599281</v>
      </c>
      <c r="R12" s="30">
        <f t="shared" ref="R12" si="4">L12/K12</f>
        <v>1.2753623188405796</v>
      </c>
      <c r="T12" s="31">
        <f>AVERAGE(T8:T11)</f>
        <v>24.25</v>
      </c>
      <c r="U12" s="31">
        <f>AVERAGE(U8:U11)</f>
        <v>23.170500000000001</v>
      </c>
    </row>
    <row r="13" spans="1:22" ht="15.75" thickBot="1" x14ac:dyDescent="0.3">
      <c r="N13" s="38" t="s">
        <v>29</v>
      </c>
      <c r="O13" s="39"/>
      <c r="P13" s="39"/>
      <c r="Q13" s="40"/>
      <c r="R13" s="32">
        <f>(F12+H12+J12+L12)/(E12+G12+I12+K12)</f>
        <v>1.0409897162910045</v>
      </c>
      <c r="T13" s="33"/>
      <c r="U13" s="33"/>
    </row>
  </sheetData>
  <mergeCells count="16">
    <mergeCell ref="N13:Q13"/>
    <mergeCell ref="E5:H5"/>
    <mergeCell ref="I5:L5"/>
    <mergeCell ref="N5:O5"/>
    <mergeCell ref="Q5:R5"/>
    <mergeCell ref="E6:F6"/>
    <mergeCell ref="G6:H6"/>
    <mergeCell ref="I6:J6"/>
    <mergeCell ref="K6:L6"/>
    <mergeCell ref="N6:N7"/>
    <mergeCell ref="O6:O7"/>
    <mergeCell ref="Q6:Q7"/>
    <mergeCell ref="R6:R7"/>
    <mergeCell ref="A5:B5"/>
    <mergeCell ref="A6:B6"/>
    <mergeCell ref="C6:C7"/>
  </mergeCells>
  <conditionalFormatting sqref="D12">
    <cfRule type="cellIs" dxfId="4" priority="9" stopIfTrue="1" operator="equal">
      <formula>1</formula>
    </cfRule>
    <cfRule type="cellIs" dxfId="3" priority="10" stopIfTrue="1" operator="equal">
      <formula>2</formula>
    </cfRule>
  </conditionalFormatting>
  <conditionalFormatting sqref="A5:B5">
    <cfRule type="cellIs" dxfId="2" priority="8" stopIfTrue="1" operator="equal">
      <formula>"Trust is not responsible for at least 1 site"</formula>
    </cfRule>
  </conditionalFormatting>
  <conditionalFormatting sqref="A12:C12">
    <cfRule type="cellIs" dxfId="1" priority="6" stopIfTrue="1" operator="equal">
      <formula>1</formula>
    </cfRule>
    <cfRule type="cellIs" dxfId="0" priority="7" stopIfTrue="1" operator="equal">
      <formula>2</formula>
    </cfRule>
  </conditionalFormatting>
  <pageMargins left="0.7" right="0.7" top="0.33" bottom="0.4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Shropshire Community Health NHS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Lee</dc:creator>
  <cp:lastModifiedBy>Panayi Chris</cp:lastModifiedBy>
  <cp:lastPrinted>2015-03-04T09:36:41Z</cp:lastPrinted>
  <dcterms:created xsi:type="dcterms:W3CDTF">2014-06-05T16:44:24Z</dcterms:created>
  <dcterms:modified xsi:type="dcterms:W3CDTF">2016-10-11T09:49:43Z</dcterms:modified>
</cp:coreProperties>
</file>