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7710" windowWidth="25440" windowHeight="5115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<sst xmlns="http://schemas.openxmlformats.org/spreadsheetml/2006/main" count="50" uniqueCount="35">
  <si>
    <t>Fill rate indicator return</t>
  </si>
  <si>
    <t>Org:</t>
  </si>
  <si>
    <t>R1D</t>
  </si>
  <si>
    <t>Shropshire Community Health NHS Trust</t>
  </si>
  <si>
    <t>Staffing: Nursing, midwifery and care staff</t>
  </si>
  <si>
    <t>Period:</t>
  </si>
  <si>
    <t/>
  </si>
  <si>
    <t>Day</t>
  </si>
  <si>
    <t>Night</t>
  </si>
  <si>
    <t>Hospital Site Details</t>
  </si>
  <si>
    <t>Ward name</t>
  </si>
  <si>
    <t>Main 2 Specialties on each ward</t>
  </si>
  <si>
    <t>Registered midwives/nurses</t>
  </si>
  <si>
    <t>Care Staff</t>
  </si>
  <si>
    <t>Average fill rate - care staff (%)</t>
  </si>
  <si>
    <t>Hospital Site name</t>
  </si>
  <si>
    <t>Specialty 1</t>
  </si>
  <si>
    <t>Total monthly actual staff hours</t>
  </si>
  <si>
    <t>R1D22</t>
  </si>
  <si>
    <t>Agnes Campbell</t>
  </si>
  <si>
    <t>314 - REHABILITATION</t>
  </si>
  <si>
    <t>R1D25</t>
  </si>
  <si>
    <t>R1D21</t>
  </si>
  <si>
    <t>Dinham</t>
  </si>
  <si>
    <t>Average fill rate - registered nurses / midwives  (%)</t>
  </si>
  <si>
    <r>
      <t xml:space="preserve">Total monthly </t>
    </r>
    <r>
      <rPr>
        <b/>
        <sz val="10"/>
        <color indexed="8"/>
        <rFont val="Arial"/>
        <family val="2"/>
      </rPr>
      <t>planned</t>
    </r>
    <r>
      <rPr>
        <b/>
        <sz val="10"/>
        <color indexed="30"/>
        <rFont val="Arial"/>
        <family val="2"/>
      </rPr>
      <t xml:space="preserve"> staff hours</t>
    </r>
  </si>
  <si>
    <t>Whitchurch Rehab Ward</t>
  </si>
  <si>
    <t>R1D34</t>
  </si>
  <si>
    <t>Whitchurch Hospital</t>
  </si>
  <si>
    <t>Stonehouse Ward</t>
  </si>
  <si>
    <t>Beds (monthly average)</t>
  </si>
  <si>
    <t>Patients (monthly average)</t>
  </si>
  <si>
    <t>Bishops Castle Hospital</t>
  </si>
  <si>
    <t>Ludlow Hospital</t>
  </si>
  <si>
    <t>Bridgnorth Hospital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</si>
</sst>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"/>
    <numFmt numFmtId="166" formatCode="0_ ;[Red]\-0\ "/>
    <numFmt numFmtId="167" formatCode="mmm\ yyyy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26"/>
      <color indexed="30"/>
      <name val="Arial"/>
      <family val="2"/>
    </font>
    <font>
      <b/>
      <sz val="14"/>
      <color indexed="60"/>
      <name val="Arial"/>
      <family val="2"/>
    </font>
    <font>
      <b/>
      <sz val="12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sz val="18"/>
      <color indexed="8"/>
      <name val="Arial"/>
      <family val="2"/>
    </font>
    <font>
      <sz val="10"/>
      <color indexed="27"/>
      <name val="Arial"/>
      <family val="2"/>
    </font>
    <font>
      <b/>
      <sz val="11"/>
      <color indexed="8"/>
      <name val="Arial"/>
      <family val="2"/>
    </font>
    <font>
      <b/>
      <sz val="10"/>
      <color indexed="13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26"/>
      <color rgb="FF0070C0"/>
      <name val="Arial"/>
      <family val="2"/>
    </font>
    <font>
      <sz val="18"/>
      <color theme="1"/>
      <name val="Arial"/>
      <family val="2"/>
    </font>
    <font>
      <sz val="10"/>
      <color theme="8" tint="0.7999799847602844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rgb="FFFFFF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0" fillId="0" borderId="0">
      <alignment horizontal="left"/>
      <protection/>
    </xf>
    <xf numFmtId="0" fontId="11" fillId="0" borderId="0">
      <alignment horizontal="left" indent="1"/>
      <protection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6" fillId="0" borderId="0">
      <alignment horizontal="left" vertical="top" wrapText="1" indent="2"/>
      <protection/>
    </xf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6" fillId="0" borderId="0">
      <alignment horizontal="left" wrapText="1" indent="1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16" fontId="2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16" fontId="4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16" fontId="4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16" fontId="2" fillId="0" borderId="0" xfId="0" applyNumberFormat="1" applyFont="1" applyFill="1" applyBorder="1" applyAlignment="1" applyProtection="1">
      <alignment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68" applyNumberFormat="1" applyFont="1" applyFill="1" applyBorder="1" applyAlignment="1" applyProtection="1" quotePrefix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68" applyNumberFormat="1" applyFont="1" applyFill="1" applyBorder="1" applyAlignment="1" applyProtection="1">
      <alignment horizontal="left" vertical="center"/>
      <protection/>
    </xf>
    <xf numFmtId="0" fontId="54" fillId="0" borderId="13" xfId="0" applyFont="1" applyFill="1" applyBorder="1" applyAlignment="1" applyProtection="1">
      <alignment horizontal="left" vertical="center" wrapText="1"/>
      <protection locked="0"/>
    </xf>
    <xf numFmtId="164" fontId="6" fillId="0" borderId="10" xfId="72" applyNumberFormat="1" applyFont="1" applyFill="1" applyBorder="1" applyAlignment="1" applyProtection="1">
      <alignment horizontal="center" vertical="center"/>
      <protection hidden="1"/>
    </xf>
    <xf numFmtId="164" fontId="7" fillId="0" borderId="10" xfId="0" applyNumberFormat="1" applyFont="1" applyFill="1" applyBorder="1" applyAlignment="1" applyProtection="1">
      <alignment horizontal="center" vertical="center"/>
      <protection hidden="1"/>
    </xf>
    <xf numFmtId="0" fontId="55" fillId="0" borderId="0" xfId="0" applyFont="1" applyFill="1" applyAlignment="1" applyProtection="1">
      <alignment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5" fillId="0" borderId="0" xfId="0" applyFont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 wrapText="1"/>
      <protection/>
    </xf>
    <xf numFmtId="0" fontId="56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57" fillId="0" borderId="0" xfId="0" applyFont="1" applyAlignment="1">
      <alignment vertical="center"/>
    </xf>
    <xf numFmtId="165" fontId="55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58" fillId="0" borderId="0" xfId="0" applyFont="1" applyFill="1" applyAlignment="1" applyProtection="1">
      <alignment vertical="center"/>
      <protection hidden="1"/>
    </xf>
    <xf numFmtId="0" fontId="59" fillId="0" borderId="10" xfId="0" applyFont="1" applyFill="1" applyBorder="1" applyAlignment="1" applyProtection="1">
      <alignment horizontal="center" vertical="center"/>
      <protection locked="0"/>
    </xf>
    <xf numFmtId="164" fontId="5" fillId="0" borderId="10" xfId="72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165" fontId="60" fillId="0" borderId="10" xfId="0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 applyProtection="1">
      <alignment horizontal="left" vertical="center"/>
      <protection/>
    </xf>
    <xf numFmtId="1" fontId="61" fillId="34" borderId="10" xfId="0" applyNumberFormat="1" applyFont="1" applyFill="1" applyBorder="1" applyAlignment="1" applyProtection="1">
      <alignment horizontal="center" vertical="center" wrapText="1"/>
      <protection/>
    </xf>
    <xf numFmtId="1" fontId="61" fillId="35" borderId="10" xfId="0" applyNumberFormat="1" applyFont="1" applyFill="1" applyBorder="1" applyAlignment="1" applyProtection="1">
      <alignment horizontal="center" vertical="center" wrapText="1"/>
      <protection/>
    </xf>
    <xf numFmtId="0" fontId="7" fillId="18" borderId="10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hidden="1"/>
    </xf>
    <xf numFmtId="16" fontId="3" fillId="33" borderId="11" xfId="0" applyNumberFormat="1" applyFont="1" applyFill="1" applyBorder="1" applyAlignment="1" applyProtection="1">
      <alignment horizontal="center" vertical="center" wrapText="1"/>
      <protection/>
    </xf>
    <xf numFmtId="16" fontId="3" fillId="33" borderId="13" xfId="0" applyNumberFormat="1" applyFont="1" applyFill="1" applyBorder="1" applyAlignment="1" applyProtection="1">
      <alignment horizontal="center" vertical="center" wrapText="1"/>
      <protection/>
    </xf>
    <xf numFmtId="16" fontId="3" fillId="33" borderId="12" xfId="0" applyNumberFormat="1" applyFont="1" applyFill="1" applyBorder="1" applyAlignment="1" applyProtection="1">
      <alignment horizontal="center" vertical="center" wrapText="1"/>
      <protection/>
    </xf>
    <xf numFmtId="16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62" fillId="0" borderId="11" xfId="0" applyFont="1" applyFill="1" applyBorder="1" applyAlignment="1" applyProtection="1">
      <alignment horizontal="center" vertical="center" wrapText="1"/>
      <protection hidden="1"/>
    </xf>
    <xf numFmtId="0" fontId="62" fillId="0" borderId="16" xfId="0" applyFont="1" applyFill="1" applyBorder="1" applyAlignment="1" applyProtection="1">
      <alignment horizontal="center" vertical="center" wrapText="1"/>
      <protection hidden="1"/>
    </xf>
    <xf numFmtId="0" fontId="62" fillId="0" borderId="13" xfId="0" applyFont="1" applyFill="1" applyBorder="1" applyAlignment="1" applyProtection="1">
      <alignment horizontal="center" vertical="center" wrapText="1"/>
      <protection hidden="1"/>
    </xf>
    <xf numFmtId="16" fontId="3" fillId="0" borderId="11" xfId="0" applyNumberFormat="1" applyFont="1" applyFill="1" applyBorder="1" applyAlignment="1" applyProtection="1">
      <alignment horizontal="center" vertical="center" wrapText="1"/>
      <protection/>
    </xf>
    <xf numFmtId="16" fontId="3" fillId="0" borderId="13" xfId="0" applyNumberFormat="1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1" xfId="49"/>
    <cellStyle name="H2" xfId="50"/>
    <cellStyle name="Heading 1" xfId="51"/>
    <cellStyle name="Heading 2" xfId="52"/>
    <cellStyle name="Heading 3" xfId="53"/>
    <cellStyle name="Heading 4" xfId="54"/>
    <cellStyle name="Hyperlink" xfId="55"/>
    <cellStyle name="IndentedPlain" xfId="56"/>
    <cellStyle name="IndentedPlain 2" xfId="57"/>
    <cellStyle name="IndentedPlain 2 2" xfId="58"/>
    <cellStyle name="IndentedPlain 2 3" xfId="59"/>
    <cellStyle name="IndentedPlain 3" xfId="60"/>
    <cellStyle name="IndentedPlain 4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_TemplateDownload" xfId="68"/>
    <cellStyle name="Note" xfId="69"/>
    <cellStyle name="Note 2" xfId="70"/>
    <cellStyle name="Output" xfId="71"/>
    <cellStyle name="Percent" xfId="72"/>
    <cellStyle name="Percent 2" xfId="73"/>
    <cellStyle name="Percent 2 2" xfId="74"/>
    <cellStyle name="Percent 2 3" xfId="75"/>
    <cellStyle name="Percent 3" xfId="76"/>
    <cellStyle name="Percent 4" xfId="77"/>
    <cellStyle name="Percent 5" xfId="78"/>
    <cellStyle name="Percent 6" xfId="79"/>
    <cellStyle name="Plain" xfId="80"/>
    <cellStyle name="Plain 2" xfId="81"/>
    <cellStyle name="Plain 2 2" xfId="82"/>
    <cellStyle name="Plain 2 3" xfId="83"/>
    <cellStyle name="Plain 3" xfId="84"/>
    <cellStyle name="Plain 4" xfId="85"/>
    <cellStyle name="Title" xfId="86"/>
    <cellStyle name="Total" xfId="87"/>
    <cellStyle name="Warning Text" xfId="88"/>
  </cellStyles>
  <dxfs count="7"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ont>
        <color theme="9"/>
      </font>
      <fill>
        <patternFill>
          <bgColor theme="9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FF0000"/>
      </font>
      <fill>
        <patternFill>
          <bgColor rgb="FFFF0000"/>
        </patternFill>
      </fill>
      <border/>
    </dxf>
    <dxf>
      <font>
        <color theme="9"/>
      </font>
      <fill>
        <patternFill>
          <bgColor theme="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tabSelected="1" zoomScale="90" zoomScaleNormal="90" zoomScalePageLayoutView="0" workbookViewId="0" topLeftCell="A1">
      <selection activeCell="W3" sqref="W3"/>
    </sheetView>
  </sheetViews>
  <sheetFormatPr defaultColWidth="9.140625" defaultRowHeight="15"/>
  <cols>
    <col min="1" max="1" width="7.7109375" style="17" customWidth="1"/>
    <col min="2" max="3" width="17.421875" style="17" customWidth="1"/>
    <col min="4" max="4" width="19.8515625" style="17" customWidth="1"/>
    <col min="5" max="5" width="8.421875" style="17" bestFit="1" customWidth="1"/>
    <col min="6" max="6" width="8.28125" style="17" bestFit="1" customWidth="1"/>
    <col min="7" max="7" width="8.421875" style="17" bestFit="1" customWidth="1"/>
    <col min="8" max="8" width="8.28125" style="17" bestFit="1" customWidth="1"/>
    <col min="9" max="9" width="8.421875" style="17" bestFit="1" customWidth="1"/>
    <col min="10" max="10" width="8.28125" style="17" bestFit="1" customWidth="1"/>
    <col min="11" max="11" width="8.421875" style="17" bestFit="1" customWidth="1"/>
    <col min="12" max="12" width="8.28125" style="17" bestFit="1" customWidth="1"/>
    <col min="13" max="13" width="5.57421875" style="17" bestFit="1" customWidth="1"/>
    <col min="14" max="15" width="11.7109375" style="17" customWidth="1"/>
    <col min="16" max="16" width="2.8515625" style="17" customWidth="1"/>
    <col min="17" max="18" width="11.7109375" style="17" customWidth="1"/>
    <col min="19" max="22" width="9.140625" style="17" customWidth="1"/>
    <col min="23" max="23" width="42.00390625" style="17" customWidth="1"/>
    <col min="24" max="16384" width="9.140625" style="17" customWidth="1"/>
  </cols>
  <sheetData>
    <row r="1" spans="1:18" ht="33.75">
      <c r="A1" s="15"/>
      <c r="B1" s="15"/>
      <c r="C1" s="15"/>
      <c r="D1" s="16" t="s">
        <v>0</v>
      </c>
      <c r="E1" s="15"/>
      <c r="F1" s="15"/>
      <c r="G1" s="1"/>
      <c r="H1" s="1"/>
      <c r="I1" s="1"/>
      <c r="J1" s="1"/>
      <c r="K1" s="1"/>
      <c r="L1" s="1"/>
      <c r="M1" s="1"/>
      <c r="N1" s="15"/>
      <c r="O1" s="15"/>
      <c r="P1" s="15"/>
      <c r="Q1" s="15"/>
      <c r="R1" s="15"/>
    </row>
    <row r="2" spans="1:18" ht="38.25">
      <c r="A2" s="18" t="s">
        <v>1</v>
      </c>
      <c r="B2" s="19" t="s">
        <v>2</v>
      </c>
      <c r="C2" s="20" t="s">
        <v>3</v>
      </c>
      <c r="D2" s="21" t="s">
        <v>4</v>
      </c>
      <c r="E2" s="22"/>
      <c r="F2" s="22"/>
      <c r="G2" s="1"/>
      <c r="H2" s="1"/>
      <c r="I2" s="1"/>
      <c r="J2" s="1"/>
      <c r="K2" s="1"/>
      <c r="L2" s="1"/>
      <c r="M2" s="1"/>
      <c r="N2" s="23"/>
      <c r="O2" s="23"/>
      <c r="P2" s="23"/>
      <c r="Q2" s="23"/>
      <c r="R2" s="23"/>
    </row>
    <row r="3" spans="1:18" ht="18">
      <c r="A3" s="18" t="s">
        <v>5</v>
      </c>
      <c r="B3" s="32">
        <v>42583</v>
      </c>
      <c r="C3" s="15"/>
      <c r="D3" s="15"/>
      <c r="E3" s="15"/>
      <c r="F3" s="15"/>
      <c r="G3" s="7"/>
      <c r="H3" s="7"/>
      <c r="I3" s="7"/>
      <c r="J3" s="7"/>
      <c r="K3" s="7"/>
      <c r="L3" s="7"/>
      <c r="M3" s="1"/>
      <c r="N3" s="15"/>
      <c r="O3" s="15"/>
      <c r="P3" s="15"/>
      <c r="Q3" s="15"/>
      <c r="R3" s="15"/>
    </row>
    <row r="4" spans="1:16" ht="23.25">
      <c r="A4" s="24"/>
      <c r="M4" s="6"/>
      <c r="P4" s="15"/>
    </row>
    <row r="5" spans="1:23" ht="14.25">
      <c r="A5" s="36" t="s">
        <v>6</v>
      </c>
      <c r="B5" s="36"/>
      <c r="C5" s="2"/>
      <c r="D5" s="2"/>
      <c r="E5" s="41" t="s">
        <v>7</v>
      </c>
      <c r="F5" s="42"/>
      <c r="G5" s="42"/>
      <c r="H5" s="43"/>
      <c r="I5" s="41" t="s">
        <v>8</v>
      </c>
      <c r="J5" s="42"/>
      <c r="K5" s="42"/>
      <c r="L5" s="43"/>
      <c r="M5" s="6"/>
      <c r="N5" s="44" t="s">
        <v>7</v>
      </c>
      <c r="O5" s="45"/>
      <c r="P5" s="15"/>
      <c r="Q5" s="44" t="s">
        <v>8</v>
      </c>
      <c r="R5" s="45"/>
      <c r="W5" s="26"/>
    </row>
    <row r="6" spans="1:18" ht="25.5">
      <c r="A6" s="37" t="s">
        <v>9</v>
      </c>
      <c r="B6" s="38"/>
      <c r="C6" s="39" t="s">
        <v>10</v>
      </c>
      <c r="D6" s="5" t="s">
        <v>11</v>
      </c>
      <c r="E6" s="37" t="s">
        <v>12</v>
      </c>
      <c r="F6" s="38"/>
      <c r="G6" s="37" t="s">
        <v>13</v>
      </c>
      <c r="H6" s="38"/>
      <c r="I6" s="37" t="s">
        <v>12</v>
      </c>
      <c r="J6" s="38"/>
      <c r="K6" s="37" t="s">
        <v>13</v>
      </c>
      <c r="L6" s="38"/>
      <c r="M6" s="6"/>
      <c r="N6" s="39" t="s">
        <v>24</v>
      </c>
      <c r="O6" s="39" t="s">
        <v>14</v>
      </c>
      <c r="P6" s="15"/>
      <c r="Q6" s="39" t="s">
        <v>24</v>
      </c>
      <c r="R6" s="39" t="s">
        <v>14</v>
      </c>
    </row>
    <row r="7" spans="1:21" ht="63.75">
      <c r="A7" s="8"/>
      <c r="B7" s="8" t="s">
        <v>15</v>
      </c>
      <c r="C7" s="40"/>
      <c r="D7" s="3" t="s">
        <v>16</v>
      </c>
      <c r="E7" s="4" t="s">
        <v>25</v>
      </c>
      <c r="F7" s="4" t="s">
        <v>17</v>
      </c>
      <c r="G7" s="4" t="s">
        <v>25</v>
      </c>
      <c r="H7" s="4" t="s">
        <v>17</v>
      </c>
      <c r="I7" s="4" t="s">
        <v>25</v>
      </c>
      <c r="J7" s="4" t="s">
        <v>17</v>
      </c>
      <c r="K7" s="4" t="s">
        <v>25</v>
      </c>
      <c r="L7" s="4" t="s">
        <v>17</v>
      </c>
      <c r="M7" s="6"/>
      <c r="N7" s="40"/>
      <c r="O7" s="40"/>
      <c r="P7" s="15"/>
      <c r="Q7" s="40"/>
      <c r="R7" s="40"/>
      <c r="T7" s="34" t="s">
        <v>30</v>
      </c>
      <c r="U7" s="33" t="s">
        <v>31</v>
      </c>
    </row>
    <row r="8" spans="1:22" ht="27.75" customHeight="1">
      <c r="A8" s="11" t="s">
        <v>21</v>
      </c>
      <c r="B8" s="9" t="s">
        <v>32</v>
      </c>
      <c r="C8" s="10" t="s">
        <v>29</v>
      </c>
      <c r="D8" s="12" t="s">
        <v>20</v>
      </c>
      <c r="E8" s="35">
        <v>882</v>
      </c>
      <c r="F8" s="35">
        <v>918</v>
      </c>
      <c r="G8" s="35">
        <v>1065</v>
      </c>
      <c r="H8" s="35">
        <v>1054</v>
      </c>
      <c r="I8" s="35">
        <v>620</v>
      </c>
      <c r="J8" s="35">
        <v>620</v>
      </c>
      <c r="K8" s="35">
        <v>310</v>
      </c>
      <c r="L8" s="35">
        <v>320</v>
      </c>
      <c r="M8" s="6"/>
      <c r="N8" s="13">
        <f>IF(E8=0,"-",F8/E8)</f>
        <v>1.0408163265306123</v>
      </c>
      <c r="O8" s="14">
        <f>IF(G8=0,"-",H8/G8)</f>
        <v>0.9896713615023475</v>
      </c>
      <c r="P8" s="15"/>
      <c r="Q8" s="13">
        <f>IF(I8=0,"-",J8/I8)</f>
        <v>1</v>
      </c>
      <c r="R8" s="14">
        <f>_xlfn.IFERROR(L8/K8,"-")</f>
        <v>1.032258064516129</v>
      </c>
      <c r="T8" s="25">
        <v>16</v>
      </c>
      <c r="U8" s="25">
        <v>14.48</v>
      </c>
      <c r="V8" s="26"/>
    </row>
    <row r="9" spans="1:22" ht="27.75" customHeight="1">
      <c r="A9" s="11" t="s">
        <v>22</v>
      </c>
      <c r="B9" s="9" t="s">
        <v>33</v>
      </c>
      <c r="C9" s="10" t="s">
        <v>23</v>
      </c>
      <c r="D9" s="12" t="s">
        <v>20</v>
      </c>
      <c r="E9" s="35">
        <v>1452.5</v>
      </c>
      <c r="F9" s="35">
        <v>1363</v>
      </c>
      <c r="G9" s="35">
        <v>1123</v>
      </c>
      <c r="H9" s="35">
        <v>1280.8</v>
      </c>
      <c r="I9" s="35">
        <v>620</v>
      </c>
      <c r="J9" s="35">
        <v>620</v>
      </c>
      <c r="K9" s="35">
        <v>620</v>
      </c>
      <c r="L9" s="35">
        <v>751</v>
      </c>
      <c r="M9" s="6"/>
      <c r="N9" s="13">
        <f>IF(E9=0,"-",F9/E9)</f>
        <v>0.938382099827883</v>
      </c>
      <c r="O9" s="14">
        <f>IF(G9=0,"-",H9/G9)</f>
        <v>1.1405164737310773</v>
      </c>
      <c r="P9" s="15"/>
      <c r="Q9" s="13">
        <f>IF(I9=0,"-",J9/I9)</f>
        <v>1</v>
      </c>
      <c r="R9" s="14">
        <f>_xlfn.IFERROR(L9/K9,"-")</f>
        <v>1.211290322580645</v>
      </c>
      <c r="T9" s="25">
        <v>24</v>
      </c>
      <c r="U9" s="25">
        <v>22.45</v>
      </c>
      <c r="V9" s="26"/>
    </row>
    <row r="10" spans="1:23" ht="27.75" customHeight="1">
      <c r="A10" s="11" t="s">
        <v>27</v>
      </c>
      <c r="B10" s="9" t="s">
        <v>28</v>
      </c>
      <c r="C10" s="10" t="s">
        <v>26</v>
      </c>
      <c r="D10" s="12" t="s">
        <v>20</v>
      </c>
      <c r="E10" s="35">
        <v>1917.5</v>
      </c>
      <c r="F10" s="35">
        <v>1822.8</v>
      </c>
      <c r="G10" s="35">
        <v>1651</v>
      </c>
      <c r="H10" s="35">
        <v>1667.3</v>
      </c>
      <c r="I10" s="35">
        <v>930</v>
      </c>
      <c r="J10" s="35">
        <v>933</v>
      </c>
      <c r="K10" s="35">
        <v>620</v>
      </c>
      <c r="L10" s="35">
        <v>620</v>
      </c>
      <c r="M10" s="6"/>
      <c r="N10" s="13">
        <f>IF(E10=0,"-",F10/E10)</f>
        <v>0.950612777053455</v>
      </c>
      <c r="O10" s="14">
        <f>IF(G10=0,"-",H10/G10)</f>
        <v>1.0098728043609932</v>
      </c>
      <c r="P10" s="15"/>
      <c r="Q10" s="13">
        <f>IF(I10=0,"-",J10/I10)</f>
        <v>1.0032258064516129</v>
      </c>
      <c r="R10" s="14">
        <f>_xlfn.IFERROR(L10/K10,"-")</f>
        <v>1</v>
      </c>
      <c r="T10" s="25">
        <v>32</v>
      </c>
      <c r="U10" s="25">
        <v>30.7</v>
      </c>
      <c r="V10" s="26"/>
      <c r="W10" s="26"/>
    </row>
    <row r="11" spans="1:22" ht="27.75" customHeight="1">
      <c r="A11" s="11" t="s">
        <v>18</v>
      </c>
      <c r="B11" s="9" t="s">
        <v>34</v>
      </c>
      <c r="C11" s="10" t="s">
        <v>19</v>
      </c>
      <c r="D11" s="12" t="s">
        <v>20</v>
      </c>
      <c r="E11" s="35">
        <v>1389.5</v>
      </c>
      <c r="F11" s="35">
        <v>1390.5</v>
      </c>
      <c r="G11" s="35">
        <v>1085</v>
      </c>
      <c r="H11" s="35">
        <v>1191.3</v>
      </c>
      <c r="I11" s="35">
        <v>767</v>
      </c>
      <c r="J11" s="35">
        <v>745</v>
      </c>
      <c r="K11" s="35">
        <v>460</v>
      </c>
      <c r="L11" s="35">
        <v>810</v>
      </c>
      <c r="M11" s="6"/>
      <c r="N11" s="13">
        <f>IF(E11=0,"-",F11/E11)</f>
        <v>1.0007196833393306</v>
      </c>
      <c r="O11" s="14">
        <f>IF(G11=0,"-",H11/G11)</f>
        <v>1.0979723502304146</v>
      </c>
      <c r="P11" s="15"/>
      <c r="Q11" s="13">
        <f>IF(I11=0,"-",J11/I11)</f>
        <v>0.9713168187744459</v>
      </c>
      <c r="R11" s="14">
        <f>_xlfn.IFERROR(L11/K11,"-")</f>
        <v>1.7608695652173914</v>
      </c>
      <c r="T11" s="25">
        <v>25</v>
      </c>
      <c r="U11" s="25">
        <v>24.45</v>
      </c>
      <c r="V11" s="26"/>
    </row>
    <row r="12" spans="1:22" ht="15">
      <c r="A12" s="27"/>
      <c r="B12" s="27"/>
      <c r="C12" s="27"/>
      <c r="D12" s="27"/>
      <c r="E12" s="28">
        <f aca="true" t="shared" si="0" ref="E12:L12">SUM(E8:E11)</f>
        <v>5641.5</v>
      </c>
      <c r="F12" s="28">
        <f t="shared" si="0"/>
        <v>5494.3</v>
      </c>
      <c r="G12" s="28">
        <f t="shared" si="0"/>
        <v>4924</v>
      </c>
      <c r="H12" s="28">
        <f t="shared" si="0"/>
        <v>5193.400000000001</v>
      </c>
      <c r="I12" s="28">
        <f t="shared" si="0"/>
        <v>2937</v>
      </c>
      <c r="J12" s="28">
        <f t="shared" si="0"/>
        <v>2918</v>
      </c>
      <c r="K12" s="28">
        <f t="shared" si="0"/>
        <v>2010</v>
      </c>
      <c r="L12" s="28">
        <f t="shared" si="0"/>
        <v>2501</v>
      </c>
      <c r="M12" s="6"/>
      <c r="N12" s="29">
        <f>F12/E12</f>
        <v>0.9739076486749978</v>
      </c>
      <c r="O12" s="30">
        <f>H12/G12</f>
        <v>1.0547116165718928</v>
      </c>
      <c r="P12" s="15"/>
      <c r="Q12" s="29">
        <f>J12/I12</f>
        <v>0.9935308137555329</v>
      </c>
      <c r="R12" s="30">
        <f>L12/K12</f>
        <v>1.2442786069651741</v>
      </c>
      <c r="T12" s="31">
        <f>AVERAGE(T8:T11)</f>
        <v>24.25</v>
      </c>
      <c r="U12" s="31">
        <f>AVERAGE(U8:U11)</f>
        <v>23.02</v>
      </c>
      <c r="V12" s="26"/>
    </row>
  </sheetData>
  <sheetProtection/>
  <mergeCells count="15">
    <mergeCell ref="Q5:R5"/>
    <mergeCell ref="E6:F6"/>
    <mergeCell ref="G6:H6"/>
    <mergeCell ref="I6:J6"/>
    <mergeCell ref="K6:L6"/>
    <mergeCell ref="N6:N7"/>
    <mergeCell ref="O6:O7"/>
    <mergeCell ref="Q6:Q7"/>
    <mergeCell ref="R6:R7"/>
    <mergeCell ref="A5:B5"/>
    <mergeCell ref="A6:B6"/>
    <mergeCell ref="C6:C7"/>
    <mergeCell ref="E5:H5"/>
    <mergeCell ref="I5:L5"/>
    <mergeCell ref="N5:O5"/>
  </mergeCells>
  <conditionalFormatting sqref="D12">
    <cfRule type="cellIs" priority="9" dxfId="5" operator="equal" stopIfTrue="1">
      <formula>1</formula>
    </cfRule>
    <cfRule type="cellIs" priority="10" dxfId="6" operator="equal" stopIfTrue="1">
      <formula>2</formula>
    </cfRule>
  </conditionalFormatting>
  <conditionalFormatting sqref="A5:B5">
    <cfRule type="cellIs" priority="8" dxfId="2" operator="equal" stopIfTrue="1">
      <formula>"Trust is not responsible for at least 1 site"</formula>
    </cfRule>
  </conditionalFormatting>
  <conditionalFormatting sqref="A12:C12">
    <cfRule type="cellIs" priority="6" dxfId="5" operator="equal" stopIfTrue="1">
      <formula>1</formula>
    </cfRule>
    <cfRule type="cellIs" priority="7" dxfId="6" operator="equal" stopIfTrue="1">
      <formula>2</formula>
    </cfRule>
  </conditionalFormatting>
  <printOptions/>
  <pageMargins left="0.7" right="0.7" top="0.33" bottom="0.4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Shropshire Community Health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Field Lee</dc:creator>
  <cp:keywords/>
  <dc:description/>
  <cp:lastModifiedBy>Panayi Chris</cp:lastModifiedBy>
  <cp:lastPrinted>2015-03-04T09:36:41Z</cp:lastPrinted>
  <dcterms:created xsi:type="dcterms:W3CDTF">2014-06-05T16:44:24Z</dcterms:created>
  <dcterms:modified xsi:type="dcterms:W3CDTF">2016-09-09T08:55:33Z</dcterms:modified>
  <cp:category/>
  <cp:version/>
  <cp:contentType/>
  <cp:contentStatus/>
</cp:coreProperties>
</file>