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<sst xmlns="http://schemas.openxmlformats.org/spreadsheetml/2006/main" count="51" uniqueCount="36">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</sst>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color indexed="3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2" fillId="0" borderId="0">
      <alignment horizontal="left"/>
      <protection/>
    </xf>
    <xf numFmtId="0" fontId="33" fillId="0" borderId="0">
      <alignment horizontal="left" indent="1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 horizontal="left" vertical="top" wrapText="1" indent="2"/>
      <protection/>
    </xf>
    <xf numFmtId="0" fontId="8" fillId="0" borderId="0">
      <alignment horizontal="left" vertical="top" wrapText="1" indent="2"/>
      <protection/>
    </xf>
    <xf numFmtId="0" fontId="8" fillId="0" borderId="0">
      <alignment horizontal="left" vertical="top" wrapText="1" indent="2"/>
      <protection/>
    </xf>
    <xf numFmtId="0" fontId="8" fillId="0" borderId="0">
      <alignment horizontal="left" vertical="top" wrapText="1" indent="2"/>
      <protection/>
    </xf>
    <xf numFmtId="0" fontId="8" fillId="0" borderId="0">
      <alignment horizontal="left" vertical="top" wrapText="1" indent="2"/>
      <protection/>
    </xf>
    <xf numFmtId="0" fontId="8" fillId="0" borderId="0">
      <alignment horizontal="left" vertical="top" wrapText="1" indent="2"/>
      <protection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horizontal="left" wrapText="1" indent="1"/>
      <protection/>
    </xf>
    <xf numFmtId="0" fontId="8" fillId="0" borderId="0">
      <alignment horizontal="left" wrapText="1" indent="1"/>
      <protection/>
    </xf>
    <xf numFmtId="0" fontId="8" fillId="0" borderId="0">
      <alignment horizontal="left" wrapText="1" indent="1"/>
      <protection/>
    </xf>
    <xf numFmtId="0" fontId="8" fillId="0" borderId="0">
      <alignment horizontal="left" wrapText="1" indent="1"/>
      <protection/>
    </xf>
    <xf numFmtId="0" fontId="8" fillId="0" borderId="0">
      <alignment horizontal="left" wrapText="1" indent="1"/>
      <protection/>
    </xf>
    <xf numFmtId="0" fontId="8" fillId="0" borderId="0">
      <alignment horizontal="left" wrapText="1" inden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" fontId="3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6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16" fontId="3" fillId="0" borderId="0" xfId="0" applyNumberFormat="1" applyFont="1" applyFill="1" applyBorder="1" applyAlignment="1" applyProtection="1">
      <alignment vertical="center" wrapText="1"/>
      <protection/>
    </xf>
    <xf numFmtId="1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66" applyNumberFormat="1" applyFont="1" applyFill="1" applyBorder="1" applyAlignment="1" applyProtection="1" quotePrefix="1">
      <alignment horizontal="left" vertical="center" wrapText="1"/>
      <protection locked="0"/>
    </xf>
    <xf numFmtId="0" fontId="9" fillId="0" borderId="10" xfId="66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66" applyNumberFormat="1" applyFont="1" applyFill="1" applyBorder="1" applyAlignment="1" applyProtection="1">
      <alignment horizontal="left" vertical="center"/>
      <protection/>
    </xf>
    <xf numFmtId="0" fontId="50" fillId="0" borderId="13" xfId="0" applyFont="1" applyFill="1" applyBorder="1" applyAlignment="1" applyProtection="1">
      <alignment horizontal="left" vertical="center" wrapText="1"/>
      <protection locked="0"/>
    </xf>
    <xf numFmtId="164" fontId="8" fillId="0" borderId="10" xfId="70" applyNumberFormat="1" applyFont="1" applyFill="1" applyBorder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3" fillId="0" borderId="0" xfId="0" applyFont="1" applyAlignment="1">
      <alignment vertical="center"/>
    </xf>
    <xf numFmtId="165" fontId="51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4" fillId="0" borderId="0" xfId="0" applyFont="1" applyFill="1" applyAlignment="1" applyProtection="1">
      <alignment vertical="center"/>
      <protection hidden="1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164" fontId="7" fillId="0" borderId="10" xfId="7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65" fontId="56" fillId="0" borderId="10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 vertical="center"/>
      <protection hidden="1"/>
    </xf>
    <xf numFmtId="165" fontId="51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Alignment="1" applyProtection="1">
      <alignment horizontal="left" vertical="center"/>
      <protection/>
    </xf>
    <xf numFmtId="1" fontId="57" fillId="34" borderId="10" xfId="0" applyNumberFormat="1" applyFont="1" applyFill="1" applyBorder="1" applyAlignment="1" applyProtection="1">
      <alignment horizontal="center" vertical="center" wrapText="1"/>
      <protection/>
    </xf>
    <xf numFmtId="1" fontId="57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18" borderId="1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16" fontId="4" fillId="33" borderId="13" xfId="0" applyNumberFormat="1" applyFont="1" applyFill="1" applyBorder="1" applyAlignment="1" applyProtection="1">
      <alignment horizontal="center" vertical="center" wrapText="1"/>
      <protection/>
    </xf>
    <xf numFmtId="16" fontId="4" fillId="33" borderId="12" xfId="0" applyNumberFormat="1" applyFont="1" applyFill="1" applyBorder="1" applyAlignment="1" applyProtection="1">
      <alignment horizontal="center" vertical="center" wrapText="1"/>
      <protection/>
    </xf>
    <xf numFmtId="16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center" vertical="center" wrapText="1"/>
      <protection hidden="1"/>
    </xf>
    <xf numFmtId="0" fontId="58" fillId="0" borderId="19" xfId="0" applyFont="1" applyFill="1" applyBorder="1" applyAlignment="1" applyProtection="1">
      <alignment horizontal="center" vertical="center" wrapText="1"/>
      <protection hidden="1"/>
    </xf>
    <xf numFmtId="0" fontId="58" fillId="0" borderId="13" xfId="0" applyFont="1" applyFill="1" applyBorder="1" applyAlignment="1" applyProtection="1">
      <alignment horizontal="center" vertical="center" wrapText="1"/>
      <protection hidden="1"/>
    </xf>
    <xf numFmtId="16" fontId="4" fillId="0" borderId="11" xfId="0" applyNumberFormat="1" applyFont="1" applyFill="1" applyBorder="1" applyAlignment="1" applyProtection="1">
      <alignment horizontal="center" vertical="center" wrapText="1"/>
      <protection/>
    </xf>
    <xf numFmtId="1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 hidden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1" xfId="48"/>
    <cellStyle name="H2" xfId="49"/>
    <cellStyle name="Heading 1" xfId="50"/>
    <cellStyle name="Heading 2" xfId="51"/>
    <cellStyle name="Heading 3" xfId="52"/>
    <cellStyle name="Heading 4" xfId="53"/>
    <cellStyle name="IndentedPlain" xfId="54"/>
    <cellStyle name="IndentedPlain 2" xfId="55"/>
    <cellStyle name="IndentedPlain 2 2" xfId="56"/>
    <cellStyle name="IndentedPlain 2 3" xfId="57"/>
    <cellStyle name="IndentedPlain 3" xfId="58"/>
    <cellStyle name="IndentedPlain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emplateDownload" xfId="66"/>
    <cellStyle name="Note" xfId="67"/>
    <cellStyle name="Note 2" xfId="68"/>
    <cellStyle name="Output" xfId="69"/>
    <cellStyle name="Percent" xfId="70"/>
    <cellStyle name="Percent 2" xfId="71"/>
    <cellStyle name="Percent 2 2" xfId="72"/>
    <cellStyle name="Percent 2 3" xfId="73"/>
    <cellStyle name="Percent 3" xfId="74"/>
    <cellStyle name="Percent 4" xfId="75"/>
    <cellStyle name="Percent 5" xfId="76"/>
    <cellStyle name="Percent 6" xfId="77"/>
    <cellStyle name="Plain" xfId="78"/>
    <cellStyle name="Plain 2" xfId="79"/>
    <cellStyle name="Plain 2 2" xfId="80"/>
    <cellStyle name="Plain 2 3" xfId="81"/>
    <cellStyle name="Plain 3" xfId="82"/>
    <cellStyle name="Plain 4" xfId="83"/>
    <cellStyle name="Title" xfId="84"/>
    <cellStyle name="Total" xfId="85"/>
    <cellStyle name="Warning Text" xfId="86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zoomScale="90" zoomScaleNormal="90" zoomScalePageLayoutView="0" workbookViewId="0" topLeftCell="A1">
      <selection activeCell="A6" sqref="A6:B6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5" width="8.421875" style="17" bestFit="1" customWidth="1"/>
    <col min="6" max="6" width="8.28125" style="17" bestFit="1" customWidth="1"/>
    <col min="7" max="7" width="8.421875" style="17" bestFit="1" customWidth="1"/>
    <col min="8" max="8" width="8.28125" style="17" bestFit="1" customWidth="1"/>
    <col min="9" max="9" width="8.421875" style="17" bestFit="1" customWidth="1"/>
    <col min="10" max="10" width="8.28125" style="17" bestFit="1" customWidth="1"/>
    <col min="11" max="11" width="8.421875" style="17" bestFit="1" customWidth="1"/>
    <col min="12" max="12" width="8.28125" style="17" bestFit="1" customWidth="1"/>
    <col min="13" max="13" width="5.57421875" style="17" bestFit="1" customWidth="1"/>
    <col min="14" max="15" width="11.7109375" style="17" customWidth="1"/>
    <col min="16" max="16" width="2.8515625" style="17" customWidth="1"/>
    <col min="17" max="18" width="11.7109375" style="17" customWidth="1"/>
    <col min="19" max="22" width="9.140625" style="17" customWidth="1"/>
    <col min="23" max="23" width="42.00390625" style="17" customWidth="1"/>
    <col min="24" max="16384" width="9.140625" style="17" customWidth="1"/>
  </cols>
  <sheetData>
    <row r="1" spans="1:18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18" ht="38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18" ht="18">
      <c r="A3" s="18" t="s">
        <v>5</v>
      </c>
      <c r="B3" s="34">
        <v>42491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16" ht="23.25">
      <c r="A4" s="24"/>
      <c r="M4" s="6"/>
      <c r="P4" s="15"/>
    </row>
    <row r="5" spans="1:23" ht="14.25">
      <c r="A5" s="50" t="s">
        <v>6</v>
      </c>
      <c r="B5" s="50"/>
      <c r="C5" s="2"/>
      <c r="D5" s="2"/>
      <c r="E5" s="45" t="s">
        <v>7</v>
      </c>
      <c r="F5" s="46"/>
      <c r="G5" s="46"/>
      <c r="H5" s="47"/>
      <c r="I5" s="45" t="s">
        <v>8</v>
      </c>
      <c r="J5" s="46"/>
      <c r="K5" s="46"/>
      <c r="L5" s="47"/>
      <c r="M5" s="6"/>
      <c r="N5" s="48" t="s">
        <v>7</v>
      </c>
      <c r="O5" s="49"/>
      <c r="P5" s="15"/>
      <c r="Q5" s="48" t="s">
        <v>8</v>
      </c>
      <c r="R5" s="49"/>
      <c r="W5" s="26"/>
    </row>
    <row r="6" spans="1:18" ht="25.5">
      <c r="A6" s="41" t="s">
        <v>9</v>
      </c>
      <c r="B6" s="42"/>
      <c r="C6" s="43" t="s">
        <v>10</v>
      </c>
      <c r="D6" s="5" t="s">
        <v>11</v>
      </c>
      <c r="E6" s="41" t="s">
        <v>12</v>
      </c>
      <c r="F6" s="42"/>
      <c r="G6" s="41" t="s">
        <v>13</v>
      </c>
      <c r="H6" s="42"/>
      <c r="I6" s="41" t="s">
        <v>12</v>
      </c>
      <c r="J6" s="42"/>
      <c r="K6" s="41" t="s">
        <v>13</v>
      </c>
      <c r="L6" s="42"/>
      <c r="M6" s="6"/>
      <c r="N6" s="43" t="s">
        <v>24</v>
      </c>
      <c r="O6" s="43" t="s">
        <v>14</v>
      </c>
      <c r="P6" s="15"/>
      <c r="Q6" s="43" t="s">
        <v>24</v>
      </c>
      <c r="R6" s="43" t="s">
        <v>14</v>
      </c>
    </row>
    <row r="7" spans="1:21" ht="63.75">
      <c r="A7" s="8"/>
      <c r="B7" s="8" t="s">
        <v>15</v>
      </c>
      <c r="C7" s="44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4"/>
      <c r="O7" s="44"/>
      <c r="P7" s="15"/>
      <c r="Q7" s="44"/>
      <c r="R7" s="44"/>
      <c r="T7" s="36" t="s">
        <v>31</v>
      </c>
      <c r="U7" s="35" t="s">
        <v>32</v>
      </c>
    </row>
    <row r="8" spans="1:22" ht="27.75" customHeight="1">
      <c r="A8" s="11" t="s">
        <v>21</v>
      </c>
      <c r="B8" s="9" t="s">
        <v>33</v>
      </c>
      <c r="C8" s="10" t="s">
        <v>30</v>
      </c>
      <c r="D8" s="12" t="s">
        <v>20</v>
      </c>
      <c r="E8" s="37">
        <v>985.5</v>
      </c>
      <c r="F8" s="37">
        <v>996</v>
      </c>
      <c r="G8" s="37">
        <v>1060</v>
      </c>
      <c r="H8" s="37">
        <v>1057.3</v>
      </c>
      <c r="I8" s="37">
        <v>620</v>
      </c>
      <c r="J8" s="37">
        <v>610</v>
      </c>
      <c r="K8" s="37">
        <v>310</v>
      </c>
      <c r="L8" s="37">
        <v>327.5</v>
      </c>
      <c r="M8" s="6"/>
      <c r="N8" s="13">
        <f>IF(E8=0,"-",F8/E8)</f>
        <v>1.0106544901065448</v>
      </c>
      <c r="O8" s="14">
        <f>IF(G8=0,"-",H8/G8)</f>
        <v>0.9974528301886793</v>
      </c>
      <c r="P8" s="15"/>
      <c r="Q8" s="13">
        <f>IF(I8=0,"-",J8/I8)</f>
        <v>0.9838709677419355</v>
      </c>
      <c r="R8" s="14">
        <f>_xlfn.IFERROR(L8/K8,"-")</f>
        <v>1.0564516129032258</v>
      </c>
      <c r="T8" s="25">
        <v>16</v>
      </c>
      <c r="U8" s="25">
        <v>11.7</v>
      </c>
      <c r="V8" s="26"/>
    </row>
    <row r="9" spans="1:22" ht="27.75" customHeight="1">
      <c r="A9" s="11" t="s">
        <v>22</v>
      </c>
      <c r="B9" s="9" t="s">
        <v>34</v>
      </c>
      <c r="C9" s="10" t="s">
        <v>23</v>
      </c>
      <c r="D9" s="12" t="s">
        <v>20</v>
      </c>
      <c r="E9" s="37">
        <v>1395</v>
      </c>
      <c r="F9" s="37">
        <v>1363.5</v>
      </c>
      <c r="G9" s="37">
        <v>1145</v>
      </c>
      <c r="H9" s="37">
        <v>1521</v>
      </c>
      <c r="I9" s="37">
        <v>620</v>
      </c>
      <c r="J9" s="37">
        <v>600</v>
      </c>
      <c r="K9" s="37">
        <v>620</v>
      </c>
      <c r="L9" s="37">
        <v>918</v>
      </c>
      <c r="M9" s="6"/>
      <c r="N9" s="13">
        <f>IF(E9=0,"-",F9/E9)</f>
        <v>0.9774193548387097</v>
      </c>
      <c r="O9" s="14">
        <f>IF(G9=0,"-",H9/G9)</f>
        <v>1.3283842794759826</v>
      </c>
      <c r="P9" s="15"/>
      <c r="Q9" s="13">
        <f>IF(I9=0,"-",J9/I9)</f>
        <v>0.967741935483871</v>
      </c>
      <c r="R9" s="14">
        <f>_xlfn.IFERROR(L9/K9,"-")</f>
        <v>1.4806451612903226</v>
      </c>
      <c r="T9" s="25">
        <v>24</v>
      </c>
      <c r="U9" s="25">
        <v>22.7</v>
      </c>
      <c r="V9" s="26"/>
    </row>
    <row r="10" spans="1:23" ht="27.75" customHeight="1">
      <c r="A10" s="11" t="s">
        <v>27</v>
      </c>
      <c r="B10" s="9" t="s">
        <v>28</v>
      </c>
      <c r="C10" s="10" t="s">
        <v>26</v>
      </c>
      <c r="D10" s="12" t="s">
        <v>20</v>
      </c>
      <c r="E10" s="37">
        <v>1929.5</v>
      </c>
      <c r="F10" s="37">
        <v>1881.1</v>
      </c>
      <c r="G10" s="37">
        <v>1490</v>
      </c>
      <c r="H10" s="37">
        <v>1493</v>
      </c>
      <c r="I10" s="37">
        <v>960</v>
      </c>
      <c r="J10" s="37">
        <v>940</v>
      </c>
      <c r="K10" s="37">
        <v>610</v>
      </c>
      <c r="L10" s="37">
        <v>620</v>
      </c>
      <c r="M10" s="6"/>
      <c r="N10" s="13">
        <f>IF(E10=0,"-",F10/E10)</f>
        <v>0.9749157812904897</v>
      </c>
      <c r="O10" s="14">
        <f>IF(G10=0,"-",H10/G10)</f>
        <v>1.002013422818792</v>
      </c>
      <c r="P10" s="15"/>
      <c r="Q10" s="13">
        <f>IF(I10=0,"-",J10/I10)</f>
        <v>0.9791666666666666</v>
      </c>
      <c r="R10" s="14">
        <f>_xlfn.IFERROR(L10/K10,"-")</f>
        <v>1.0163934426229508</v>
      </c>
      <c r="T10" s="25">
        <v>32</v>
      </c>
      <c r="U10" s="25">
        <v>29.7</v>
      </c>
      <c r="V10" s="26"/>
      <c r="W10" s="26"/>
    </row>
    <row r="11" spans="1:22" ht="27.75" customHeight="1">
      <c r="A11" s="11" t="s">
        <v>18</v>
      </c>
      <c r="B11" s="9" t="s">
        <v>35</v>
      </c>
      <c r="C11" s="10" t="s">
        <v>19</v>
      </c>
      <c r="D11" s="12" t="s">
        <v>20</v>
      </c>
      <c r="E11" s="37">
        <v>1462</v>
      </c>
      <c r="F11" s="37">
        <v>1436.5</v>
      </c>
      <c r="G11" s="37">
        <v>1035.5</v>
      </c>
      <c r="H11" s="37">
        <v>1035</v>
      </c>
      <c r="I11" s="37">
        <v>726</v>
      </c>
      <c r="J11" s="37">
        <v>693.5</v>
      </c>
      <c r="K11" s="37">
        <v>488.5</v>
      </c>
      <c r="L11" s="37">
        <v>514.5</v>
      </c>
      <c r="M11" s="6"/>
      <c r="N11" s="13">
        <f>IF(E11=0,"-",F11/E11)</f>
        <v>0.9825581395348837</v>
      </c>
      <c r="O11" s="14">
        <f>IF(G11=0,"-",H11/G11)</f>
        <v>0.9995171414775471</v>
      </c>
      <c r="P11" s="15"/>
      <c r="Q11" s="13">
        <f>IF(I11=0,"-",J11/I11)</f>
        <v>0.9552341597796143</v>
      </c>
      <c r="R11" s="14">
        <f>_xlfn.IFERROR(L11/K11,"-")</f>
        <v>1.0532241555783008</v>
      </c>
      <c r="T11" s="25">
        <v>25</v>
      </c>
      <c r="U11" s="25">
        <v>24.1</v>
      </c>
      <c r="V11" s="26"/>
    </row>
    <row r="12" spans="1:22" ht="15.75" thickBot="1">
      <c r="A12" s="27"/>
      <c r="B12" s="27"/>
      <c r="C12" s="27"/>
      <c r="D12" s="27"/>
      <c r="E12" s="28">
        <f aca="true" t="shared" si="0" ref="E12:L12">SUM(E8:E11)</f>
        <v>5772</v>
      </c>
      <c r="F12" s="28">
        <f t="shared" si="0"/>
        <v>5677.1</v>
      </c>
      <c r="G12" s="28">
        <f t="shared" si="0"/>
        <v>4730.5</v>
      </c>
      <c r="H12" s="28">
        <f t="shared" si="0"/>
        <v>5106.3</v>
      </c>
      <c r="I12" s="28">
        <f t="shared" si="0"/>
        <v>2926</v>
      </c>
      <c r="J12" s="28">
        <f t="shared" si="0"/>
        <v>2843.5</v>
      </c>
      <c r="K12" s="28">
        <f t="shared" si="0"/>
        <v>2028.5</v>
      </c>
      <c r="L12" s="28">
        <f t="shared" si="0"/>
        <v>2380</v>
      </c>
      <c r="M12" s="6"/>
      <c r="N12" s="29">
        <f>F12/E12</f>
        <v>0.9835585585585587</v>
      </c>
      <c r="O12" s="30">
        <f>H12/G12</f>
        <v>1.079441919458831</v>
      </c>
      <c r="P12" s="15"/>
      <c r="Q12" s="29">
        <f>J12/I12</f>
        <v>0.9718045112781954</v>
      </c>
      <c r="R12" s="30">
        <f>L12/K12</f>
        <v>1.1732807493221593</v>
      </c>
      <c r="T12" s="31">
        <f>AVERAGE(T8:T11)</f>
        <v>24.25</v>
      </c>
      <c r="U12" s="31">
        <f>AVERAGE(U8:U11)</f>
        <v>22.049999999999997</v>
      </c>
      <c r="V12" s="26"/>
    </row>
    <row r="13" spans="14:21" ht="15.75" thickBot="1">
      <c r="N13" s="38" t="s">
        <v>29</v>
      </c>
      <c r="O13" s="39"/>
      <c r="P13" s="39"/>
      <c r="Q13" s="40"/>
      <c r="R13" s="32">
        <f>(F12+H12+J12+L12)/(E12+G12+I12+K12)</f>
        <v>1.0355761143818336</v>
      </c>
      <c r="T13" s="33"/>
      <c r="U13" s="33"/>
    </row>
  </sheetData>
  <sheetProtection/>
  <mergeCells count="16">
    <mergeCell ref="N13:Q13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  <mergeCell ref="A5:B5"/>
    <mergeCell ref="A6:B6"/>
    <mergeCell ref="C6:C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Panayi Chris</cp:lastModifiedBy>
  <cp:lastPrinted>2015-03-04T09:36:41Z</cp:lastPrinted>
  <dcterms:created xsi:type="dcterms:W3CDTF">2014-06-05T16:44:24Z</dcterms:created>
  <dcterms:modified xsi:type="dcterms:W3CDTF">2016-06-08T10:07:34Z</dcterms:modified>
  <cp:category/>
  <cp:version/>
  <cp:contentType/>
  <cp:contentStatus/>
</cp:coreProperties>
</file>